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380" tabRatio="500"/>
  </bookViews>
  <sheets>
    <sheet name="Cards" sheetId="1" r:id="rId1"/>
    <sheet name="Tokens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05" i="1"/>
  <c r="B507"/>
  <c r="B509"/>
  <c r="B511"/>
  <c r="B513"/>
  <c r="B515"/>
  <c r="B519"/>
  <c r="C505"/>
  <c r="C507"/>
  <c r="C509"/>
  <c r="C511"/>
  <c r="C513"/>
  <c r="C515"/>
  <c r="C517"/>
  <c r="C519"/>
  <c r="D519"/>
  <c r="E519"/>
  <c r="B504"/>
  <c r="B506"/>
  <c r="B508"/>
  <c r="B510"/>
  <c r="B512"/>
  <c r="B514"/>
  <c r="B516"/>
  <c r="B518"/>
  <c r="C504"/>
  <c r="C506"/>
  <c r="C508"/>
  <c r="C510"/>
  <c r="C512"/>
  <c r="C514"/>
  <c r="C516"/>
  <c r="D516"/>
  <c r="C518"/>
  <c r="E518"/>
  <c r="E520"/>
  <c r="D518"/>
  <c r="B537"/>
  <c r="C537"/>
  <c r="D537"/>
  <c r="E537"/>
  <c r="F537"/>
  <c r="G537"/>
  <c r="H537"/>
  <c r="I537"/>
  <c r="J537"/>
  <c r="I525"/>
  <c r="J525"/>
  <c r="J526"/>
  <c r="J527"/>
  <c r="J528"/>
  <c r="J529"/>
  <c r="J530"/>
  <c r="J531"/>
  <c r="J532"/>
  <c r="J533"/>
  <c r="J534"/>
  <c r="J536"/>
  <c r="J538"/>
  <c r="I536"/>
  <c r="H536"/>
  <c r="G536"/>
  <c r="F536"/>
  <c r="E536"/>
  <c r="D536"/>
  <c r="C536"/>
  <c r="B536"/>
  <c r="A255"/>
  <c r="A244"/>
  <c r="A432"/>
  <c r="A105"/>
  <c r="A135"/>
  <c r="E504"/>
  <c r="E517"/>
  <c r="E505"/>
  <c r="E513"/>
  <c r="E511"/>
  <c r="E507"/>
  <c r="E509"/>
  <c r="E515"/>
  <c r="E516"/>
  <c r="E514"/>
  <c r="E512"/>
  <c r="E510"/>
  <c r="E508"/>
  <c r="E506"/>
  <c r="A155"/>
  <c r="A205"/>
  <c r="A342"/>
  <c r="A70"/>
  <c r="A421"/>
  <c r="A426"/>
  <c r="A180"/>
  <c r="A143"/>
  <c r="A196"/>
  <c r="A232"/>
  <c r="A185"/>
  <c r="A46"/>
  <c r="A237"/>
  <c r="A130"/>
  <c r="A77"/>
  <c r="A37"/>
  <c r="A26"/>
  <c r="A3"/>
  <c r="A53"/>
  <c r="A101"/>
  <c r="A93"/>
  <c r="A459"/>
  <c r="A395"/>
  <c r="A359"/>
</calcChain>
</file>

<file path=xl/sharedStrings.xml><?xml version="1.0" encoding="utf-8"?>
<sst xmlns="http://schemas.openxmlformats.org/spreadsheetml/2006/main" count="1662" uniqueCount="1066">
  <si>
    <t>DIS</t>
    <phoneticPr fontId="4" type="noConversion"/>
  </si>
  <si>
    <t>Savageborn Hydra</t>
    <phoneticPr fontId="4" type="noConversion"/>
  </si>
  <si>
    <t>XRG</t>
    <phoneticPr fontId="4" type="noConversion"/>
  </si>
  <si>
    <t>Double strike</t>
    <phoneticPr fontId="4" type="noConversion"/>
  </si>
  <si>
    <t>DGM</t>
  </si>
  <si>
    <t>DGM</t>
    <phoneticPr fontId="4" type="noConversion"/>
  </si>
  <si>
    <t>Render Silent</t>
  </si>
  <si>
    <t>WUU</t>
  </si>
  <si>
    <t>Azorius</t>
  </si>
  <si>
    <t>Pride of the Clouds</t>
    <phoneticPr fontId="4" type="noConversion"/>
  </si>
  <si>
    <t>WU</t>
    <phoneticPr fontId="4" type="noConversion"/>
  </si>
  <si>
    <t>Flying</t>
    <phoneticPr fontId="4" type="noConversion"/>
  </si>
  <si>
    <t>Azorius</t>
    <phoneticPr fontId="4" type="noConversion"/>
  </si>
  <si>
    <t>Minister of Impediments</t>
    <phoneticPr fontId="4" type="noConversion"/>
  </si>
  <si>
    <t>2W/U</t>
    <phoneticPr fontId="4" type="noConversion"/>
  </si>
  <si>
    <t>Vorel of the Hull Clade</t>
  </si>
  <si>
    <t>1GU</t>
  </si>
  <si>
    <t>Simic</t>
  </si>
  <si>
    <t>Elusive Krasis</t>
    <phoneticPr fontId="4" type="noConversion"/>
  </si>
  <si>
    <t>1UG</t>
    <phoneticPr fontId="4" type="noConversion"/>
  </si>
  <si>
    <t>Unblockable, Evolve</t>
    <phoneticPr fontId="4" type="noConversion"/>
  </si>
  <si>
    <t>Simic</t>
    <phoneticPr fontId="4" type="noConversion"/>
  </si>
  <si>
    <t>Average CMC</t>
    <phoneticPr fontId="4" type="noConversion"/>
  </si>
  <si>
    <t>Lands</t>
    <phoneticPr fontId="4" type="noConversion"/>
  </si>
  <si>
    <t>Total CMC</t>
    <phoneticPr fontId="4" type="noConversion"/>
  </si>
  <si>
    <t>Total Cards</t>
    <phoneticPr fontId="4" type="noConversion"/>
  </si>
  <si>
    <t>Average CMC</t>
    <phoneticPr fontId="4" type="noConversion"/>
  </si>
  <si>
    <t>Ulasht, the Hate Seed</t>
    <phoneticPr fontId="4" type="noConversion"/>
  </si>
  <si>
    <t>2RG</t>
    <phoneticPr fontId="4" type="noConversion"/>
  </si>
  <si>
    <t>GPT</t>
    <phoneticPr fontId="4" type="noConversion"/>
  </si>
  <si>
    <t>3U</t>
    <phoneticPr fontId="4" type="noConversion"/>
  </si>
  <si>
    <t>1GU</t>
    <phoneticPr fontId="4" type="noConversion"/>
  </si>
  <si>
    <t>Utopia Sprawl</t>
    <phoneticPr fontId="4" type="noConversion"/>
  </si>
  <si>
    <t>G</t>
    <phoneticPr fontId="4" type="noConversion"/>
  </si>
  <si>
    <t>Voidslime</t>
    <phoneticPr fontId="4" type="noConversion"/>
  </si>
  <si>
    <t>Svogthos, the Restless Tomb</t>
    <phoneticPr fontId="4" type="noConversion"/>
  </si>
  <si>
    <t>Overwhelm</t>
    <phoneticPr fontId="4" type="noConversion"/>
  </si>
  <si>
    <t>Psychic Strike</t>
    <phoneticPr fontId="4" type="noConversion"/>
  </si>
  <si>
    <t>GTC</t>
    <phoneticPr fontId="4" type="noConversion"/>
  </si>
  <si>
    <t>Dread Slag</t>
    <phoneticPr fontId="4" type="noConversion"/>
  </si>
  <si>
    <t>3BR</t>
    <phoneticPr fontId="4" type="noConversion"/>
  </si>
  <si>
    <t>Rakdos</t>
    <phoneticPr fontId="4" type="noConversion"/>
  </si>
  <si>
    <t>DIS</t>
    <phoneticPr fontId="4" type="noConversion"/>
  </si>
  <si>
    <t>Trample</t>
    <phoneticPr fontId="4" type="noConversion"/>
  </si>
  <si>
    <t>RTR</t>
    <phoneticPr fontId="4" type="noConversion"/>
  </si>
  <si>
    <t>Dinrova Horror</t>
    <phoneticPr fontId="4" type="noConversion"/>
  </si>
  <si>
    <t>4UB</t>
    <phoneticPr fontId="4" type="noConversion"/>
  </si>
  <si>
    <t>GTC</t>
    <phoneticPr fontId="4" type="noConversion"/>
  </si>
  <si>
    <t>Dimir</t>
    <phoneticPr fontId="4" type="noConversion"/>
  </si>
  <si>
    <t>Armada Wurm</t>
    <phoneticPr fontId="4" type="noConversion"/>
  </si>
  <si>
    <t>2GGWW</t>
    <phoneticPr fontId="4" type="noConversion"/>
  </si>
  <si>
    <t>Selesnya</t>
    <phoneticPr fontId="4" type="noConversion"/>
  </si>
  <si>
    <t>Arclight Phoenix</t>
    <phoneticPr fontId="4" type="noConversion"/>
  </si>
  <si>
    <t>Boros Recruit</t>
    <phoneticPr fontId="4" type="noConversion"/>
  </si>
  <si>
    <t>Boros Elite</t>
    <phoneticPr fontId="4" type="noConversion"/>
  </si>
  <si>
    <t>Frontline Medic</t>
    <phoneticPr fontId="4" type="noConversion"/>
  </si>
  <si>
    <t>Legion Loyalist</t>
    <phoneticPr fontId="4" type="noConversion"/>
  </si>
  <si>
    <t>Aurelia, the Warleader</t>
    <phoneticPr fontId="4" type="noConversion"/>
  </si>
  <si>
    <t>2UB</t>
    <phoneticPr fontId="4" type="noConversion"/>
  </si>
  <si>
    <t>Firemane Avenger</t>
    <phoneticPr fontId="4" type="noConversion"/>
  </si>
  <si>
    <t>2RW</t>
    <phoneticPr fontId="4" type="noConversion"/>
  </si>
  <si>
    <t>RW</t>
    <phoneticPr fontId="4" type="noConversion"/>
  </si>
  <si>
    <t>Sunhome, Fortress of the Legion</t>
    <phoneticPr fontId="4" type="noConversion"/>
  </si>
  <si>
    <t>GUU</t>
    <phoneticPr fontId="4" type="noConversion"/>
  </si>
  <si>
    <t>Angel of Serenity</t>
    <phoneticPr fontId="4" type="noConversion"/>
  </si>
  <si>
    <t>4WWW</t>
    <phoneticPr fontId="4" type="noConversion"/>
  </si>
  <si>
    <t>Annihilating Fire</t>
    <phoneticPr fontId="4" type="noConversion"/>
  </si>
  <si>
    <t>1RR</t>
    <phoneticPr fontId="4" type="noConversion"/>
  </si>
  <si>
    <t>Ash Zealot</t>
    <phoneticPr fontId="4" type="noConversion"/>
  </si>
  <si>
    <t>RR</t>
    <phoneticPr fontId="4" type="noConversion"/>
  </si>
  <si>
    <t>5GG</t>
    <phoneticPr fontId="4" type="noConversion"/>
  </si>
  <si>
    <t>Psychic Drain</t>
    <phoneticPr fontId="4" type="noConversion"/>
  </si>
  <si>
    <t>Recollect</t>
    <phoneticPr fontId="4" type="noConversion"/>
  </si>
  <si>
    <t>2G</t>
    <phoneticPr fontId="4" type="noConversion"/>
  </si>
  <si>
    <t>1U</t>
    <phoneticPr fontId="4" type="noConversion"/>
  </si>
  <si>
    <t>Sunforger</t>
    <phoneticPr fontId="4" type="noConversion"/>
  </si>
  <si>
    <t>GTC</t>
    <phoneticPr fontId="4" type="noConversion"/>
  </si>
  <si>
    <t>Borborygmos</t>
    <phoneticPr fontId="4" type="noConversion"/>
  </si>
  <si>
    <t>5RG</t>
    <phoneticPr fontId="4" type="noConversion"/>
  </si>
  <si>
    <t>Trample</t>
    <phoneticPr fontId="4" type="noConversion"/>
  </si>
  <si>
    <t>Gruul</t>
    <phoneticPr fontId="4" type="noConversion"/>
  </si>
  <si>
    <t>GPT</t>
    <phoneticPr fontId="4" type="noConversion"/>
  </si>
  <si>
    <t>Discovery // Dispersal</t>
  </si>
  <si>
    <t>1U/B / 3UB</t>
  </si>
  <si>
    <t>Dimir</t>
  </si>
  <si>
    <t>Gruul</t>
    <phoneticPr fontId="4" type="noConversion"/>
  </si>
  <si>
    <t>1BG</t>
    <phoneticPr fontId="4" type="noConversion"/>
  </si>
  <si>
    <t>Izzet Guildgate</t>
    <phoneticPr fontId="4" type="noConversion"/>
  </si>
  <si>
    <t>Gruul Guildgate</t>
    <phoneticPr fontId="4" type="noConversion"/>
  </si>
  <si>
    <t>Watery Grave</t>
    <phoneticPr fontId="4" type="noConversion"/>
  </si>
  <si>
    <t>Vitu-Ghazi, the City-Tree</t>
    <phoneticPr fontId="4" type="noConversion"/>
  </si>
  <si>
    <t>High Priest of Penance</t>
    <phoneticPr fontId="4" type="noConversion"/>
  </si>
  <si>
    <t>Illusionist's Bracers</t>
    <phoneticPr fontId="4" type="noConversion"/>
  </si>
  <si>
    <t>Immortal Servitude</t>
    <phoneticPr fontId="4" type="noConversion"/>
  </si>
  <si>
    <t>XW/BW/BW/B</t>
    <phoneticPr fontId="4" type="noConversion"/>
  </si>
  <si>
    <t>Mystic Genesis</t>
    <phoneticPr fontId="4" type="noConversion"/>
  </si>
  <si>
    <t>2GUU</t>
    <phoneticPr fontId="4" type="noConversion"/>
  </si>
  <si>
    <t>GTC</t>
    <phoneticPr fontId="4" type="noConversion"/>
  </si>
  <si>
    <t>*/* green Ooze</t>
    <phoneticPr fontId="4" type="noConversion"/>
  </si>
  <si>
    <t>3U</t>
    <phoneticPr fontId="4" type="noConversion"/>
  </si>
  <si>
    <t>2RRWW</t>
    <phoneticPr fontId="4" type="noConversion"/>
  </si>
  <si>
    <t>Lightning Helix</t>
    <phoneticPr fontId="4" type="noConversion"/>
  </si>
  <si>
    <t>Aetherling</t>
    <phoneticPr fontId="4" type="noConversion"/>
  </si>
  <si>
    <t>4UU</t>
    <phoneticPr fontId="4" type="noConversion"/>
  </si>
  <si>
    <t>Beck // Call</t>
    <phoneticPr fontId="4" type="noConversion"/>
  </si>
  <si>
    <t>Hallowed Fountain</t>
    <phoneticPr fontId="4" type="noConversion"/>
  </si>
  <si>
    <t>Grove of the Guardian</t>
    <phoneticPr fontId="4" type="noConversion"/>
  </si>
  <si>
    <t>Godless Shrine</t>
    <phoneticPr fontId="4" type="noConversion"/>
  </si>
  <si>
    <t>Blood Crypt</t>
    <phoneticPr fontId="4" type="noConversion"/>
  </si>
  <si>
    <t>Judge's Familiar</t>
    <phoneticPr fontId="4" type="noConversion"/>
  </si>
  <si>
    <t>Goblin Electromancer</t>
    <phoneticPr fontId="4" type="noConversion"/>
  </si>
  <si>
    <t>Wee Dragonauts</t>
    <phoneticPr fontId="4" type="noConversion"/>
  </si>
  <si>
    <t>Circu, Dimir Lobotomist</t>
    <phoneticPr fontId="4" type="noConversion"/>
  </si>
  <si>
    <t>Grand Arbiter Augustin IV</t>
    <phoneticPr fontId="4" type="noConversion"/>
  </si>
  <si>
    <t>Niv-Mizzet, Dracogenius</t>
    <phoneticPr fontId="4" type="noConversion"/>
  </si>
  <si>
    <t>Burning-Tree Shaman</t>
    <phoneticPr fontId="4" type="noConversion"/>
  </si>
  <si>
    <t>Trostani's Judgment</t>
    <phoneticPr fontId="4" type="noConversion"/>
  </si>
  <si>
    <t>Supreme Verdict</t>
    <phoneticPr fontId="4" type="noConversion"/>
  </si>
  <si>
    <t>Twilight Drover</t>
    <phoneticPr fontId="4" type="noConversion"/>
  </si>
  <si>
    <t>WB</t>
    <phoneticPr fontId="4" type="noConversion"/>
  </si>
  <si>
    <t>Clan Defiance</t>
    <phoneticPr fontId="4" type="noConversion"/>
  </si>
  <si>
    <t>XRG</t>
    <phoneticPr fontId="4" type="noConversion"/>
  </si>
  <si>
    <t>Ivy Lane Denizen</t>
    <phoneticPr fontId="4" type="noConversion"/>
  </si>
  <si>
    <t>Merciless Eviction</t>
    <phoneticPr fontId="4" type="noConversion"/>
  </si>
  <si>
    <t>4WB</t>
    <phoneticPr fontId="4" type="noConversion"/>
  </si>
  <si>
    <t>Nightveil Specter</t>
    <phoneticPr fontId="4" type="noConversion"/>
  </si>
  <si>
    <t>U/BU/BU/B</t>
    <phoneticPr fontId="4" type="noConversion"/>
  </si>
  <si>
    <t>Dimir</t>
    <phoneticPr fontId="4" type="noConversion"/>
  </si>
  <si>
    <t>Flying</t>
    <phoneticPr fontId="4" type="noConversion"/>
  </si>
  <si>
    <t>GTC</t>
    <phoneticPr fontId="4" type="noConversion"/>
  </si>
  <si>
    <t>XUB</t>
    <phoneticPr fontId="4" type="noConversion"/>
  </si>
  <si>
    <t>GU / 4WU</t>
    <phoneticPr fontId="4" type="noConversion"/>
  </si>
  <si>
    <t>1W / 2B</t>
    <phoneticPr fontId="4" type="noConversion"/>
  </si>
  <si>
    <t>Jarad's Orders</t>
    <phoneticPr fontId="4" type="noConversion"/>
  </si>
  <si>
    <t>Consuming Aberration</t>
    <phoneticPr fontId="4" type="noConversion"/>
  </si>
  <si>
    <t>Knight of Autumn</t>
    <phoneticPr fontId="4" type="noConversion"/>
  </si>
  <si>
    <t>1GW</t>
    <phoneticPr fontId="4" type="noConversion"/>
  </si>
  <si>
    <t>Bred for the Hunt</t>
    <phoneticPr fontId="4" type="noConversion"/>
  </si>
  <si>
    <t>1GU</t>
    <phoneticPr fontId="4" type="noConversion"/>
  </si>
  <si>
    <t>Debt to the Deathless</t>
    <phoneticPr fontId="4" type="noConversion"/>
  </si>
  <si>
    <t>XWWBB</t>
    <phoneticPr fontId="4" type="noConversion"/>
  </si>
  <si>
    <t>1U / 2B</t>
    <phoneticPr fontId="4" type="noConversion"/>
  </si>
  <si>
    <t>Far // Away</t>
    <phoneticPr fontId="4" type="noConversion"/>
  </si>
  <si>
    <t>Hidden Strings</t>
    <phoneticPr fontId="4" type="noConversion"/>
  </si>
  <si>
    <t>1U</t>
    <phoneticPr fontId="4" type="noConversion"/>
  </si>
  <si>
    <t>Mission Briefing</t>
    <phoneticPr fontId="4" type="noConversion"/>
  </si>
  <si>
    <t>UU</t>
    <phoneticPr fontId="4" type="noConversion"/>
  </si>
  <si>
    <t>Plaguecrafter</t>
    <phoneticPr fontId="4" type="noConversion"/>
  </si>
  <si>
    <t>2B</t>
    <phoneticPr fontId="4" type="noConversion"/>
  </si>
  <si>
    <t>Trygon Predator</t>
    <phoneticPr fontId="4" type="noConversion"/>
  </si>
  <si>
    <t>Streetbreaker Wurm</t>
    <phoneticPr fontId="4" type="noConversion"/>
  </si>
  <si>
    <t>3RG</t>
    <phoneticPr fontId="4" type="noConversion"/>
  </si>
  <si>
    <t>Gruul</t>
    <phoneticPr fontId="4" type="noConversion"/>
  </si>
  <si>
    <t>GPT</t>
    <phoneticPr fontId="4" type="noConversion"/>
  </si>
  <si>
    <t>Colorless</t>
    <phoneticPr fontId="4" type="noConversion"/>
  </si>
  <si>
    <t>3RW</t>
    <phoneticPr fontId="4" type="noConversion"/>
  </si>
  <si>
    <t>Boros</t>
    <phoneticPr fontId="4" type="noConversion"/>
  </si>
  <si>
    <t>RAV</t>
    <phoneticPr fontId="4" type="noConversion"/>
  </si>
  <si>
    <t>Vigilance</t>
    <phoneticPr fontId="4" type="noConversion"/>
  </si>
  <si>
    <t>Angelic Skirmisher</t>
    <phoneticPr fontId="4" type="noConversion"/>
  </si>
  <si>
    <t>Flying</t>
    <phoneticPr fontId="4" type="noConversion"/>
  </si>
  <si>
    <t>GTC</t>
    <phoneticPr fontId="4" type="noConversion"/>
  </si>
  <si>
    <t>Crypt Ghast</t>
    <phoneticPr fontId="4" type="noConversion"/>
  </si>
  <si>
    <t>1GGW</t>
    <phoneticPr fontId="4" type="noConversion"/>
  </si>
  <si>
    <t>Glimpse the Unthinkable</t>
    <phoneticPr fontId="4" type="noConversion"/>
  </si>
  <si>
    <t>WU</t>
    <phoneticPr fontId="4" type="noConversion"/>
  </si>
  <si>
    <t>RW</t>
    <phoneticPr fontId="4" type="noConversion"/>
  </si>
  <si>
    <t>BG</t>
    <phoneticPr fontId="4" type="noConversion"/>
  </si>
  <si>
    <t>UR</t>
    <phoneticPr fontId="4" type="noConversion"/>
  </si>
  <si>
    <t>3UB</t>
    <phoneticPr fontId="4" type="noConversion"/>
  </si>
  <si>
    <t>1BG</t>
    <phoneticPr fontId="4" type="noConversion"/>
  </si>
  <si>
    <t>Boros Reckoner</t>
    <phoneticPr fontId="4" type="noConversion"/>
  </si>
  <si>
    <t>Boros Swiftblade</t>
    <phoneticPr fontId="4" type="noConversion"/>
  </si>
  <si>
    <t>Rakdos Charm</t>
    <phoneticPr fontId="4" type="noConversion"/>
  </si>
  <si>
    <t>BR</t>
    <phoneticPr fontId="4" type="noConversion"/>
  </si>
  <si>
    <t>Rakdos's Return</t>
    <phoneticPr fontId="4" type="noConversion"/>
  </si>
  <si>
    <t>XBR</t>
    <phoneticPr fontId="4" type="noConversion"/>
  </si>
  <si>
    <t>Sphinx's Revelation</t>
    <phoneticPr fontId="4" type="noConversion"/>
  </si>
  <si>
    <t>XWUU</t>
    <phoneticPr fontId="4" type="noConversion"/>
  </si>
  <si>
    <t>Advent of the Wurm</t>
    <phoneticPr fontId="4" type="noConversion"/>
  </si>
  <si>
    <t>G</t>
    <phoneticPr fontId="4" type="noConversion"/>
  </si>
  <si>
    <t>Blazing Archon</t>
    <phoneticPr fontId="4" type="noConversion"/>
  </si>
  <si>
    <t>6WWW</t>
    <phoneticPr fontId="4" type="noConversion"/>
  </si>
  <si>
    <t>Carven Caryatid</t>
    <phoneticPr fontId="4" type="noConversion"/>
  </si>
  <si>
    <t>1GG</t>
    <phoneticPr fontId="4" type="noConversion"/>
  </si>
  <si>
    <t>Dryad Militant</t>
    <phoneticPr fontId="4" type="noConversion"/>
  </si>
  <si>
    <t>2U</t>
    <phoneticPr fontId="4" type="noConversion"/>
  </si>
  <si>
    <t>Drift of Phantasms</t>
    <phoneticPr fontId="4" type="noConversion"/>
  </si>
  <si>
    <t>1UB</t>
    <phoneticPr fontId="4" type="noConversion"/>
  </si>
  <si>
    <t>Muddle the Mixture</t>
    <phoneticPr fontId="4" type="noConversion"/>
  </si>
  <si>
    <t>UU</t>
    <phoneticPr fontId="4" type="noConversion"/>
  </si>
  <si>
    <t>R</t>
    <phoneticPr fontId="4" type="noConversion"/>
  </si>
  <si>
    <t>Civic Wayfinder</t>
    <phoneticPr fontId="4" type="noConversion"/>
  </si>
  <si>
    <t>2G</t>
    <phoneticPr fontId="4" type="noConversion"/>
  </si>
  <si>
    <t>Compulsive Research</t>
    <phoneticPr fontId="4" type="noConversion"/>
  </si>
  <si>
    <t>1BR</t>
    <phoneticPr fontId="4" type="noConversion"/>
  </si>
  <si>
    <t>Mind Grind</t>
    <phoneticPr fontId="4" type="noConversion"/>
  </si>
  <si>
    <t>XUB</t>
    <phoneticPr fontId="4" type="noConversion"/>
  </si>
  <si>
    <t>Murder Investigation</t>
    <phoneticPr fontId="4" type="noConversion"/>
  </si>
  <si>
    <t>Naturalize</t>
    <phoneticPr fontId="4" type="noConversion"/>
  </si>
  <si>
    <t>Giant Growth</t>
    <phoneticPr fontId="4" type="noConversion"/>
  </si>
  <si>
    <t>G</t>
    <phoneticPr fontId="4" type="noConversion"/>
  </si>
  <si>
    <t>Life from the Loam</t>
    <phoneticPr fontId="4" type="noConversion"/>
  </si>
  <si>
    <t>1G</t>
    <phoneticPr fontId="4" type="noConversion"/>
  </si>
  <si>
    <t>Quasiduplicate</t>
    <phoneticPr fontId="4" type="noConversion"/>
  </si>
  <si>
    <t>Azorius Justiciar</t>
    <phoneticPr fontId="4" type="noConversion"/>
  </si>
  <si>
    <t>GRN</t>
    <phoneticPr fontId="4" type="noConversion"/>
  </si>
  <si>
    <t>3R</t>
    <phoneticPr fontId="4" type="noConversion"/>
  </si>
  <si>
    <t>Flying, haste</t>
    <phoneticPr fontId="4" type="noConversion"/>
  </si>
  <si>
    <t>2WW</t>
    <phoneticPr fontId="4" type="noConversion"/>
  </si>
  <si>
    <t>RAV</t>
    <phoneticPr fontId="4" type="noConversion"/>
  </si>
  <si>
    <t>RAV</t>
    <phoneticPr fontId="4" type="noConversion"/>
  </si>
  <si>
    <t>Helium Squirter</t>
    <phoneticPr fontId="4" type="noConversion"/>
  </si>
  <si>
    <t>4U</t>
    <phoneticPr fontId="4" type="noConversion"/>
  </si>
  <si>
    <t>Graft</t>
    <phoneticPr fontId="4" type="noConversion"/>
  </si>
  <si>
    <t>Graft</t>
    <phoneticPr fontId="4" type="noConversion"/>
  </si>
  <si>
    <t>DIS</t>
    <phoneticPr fontId="4" type="noConversion"/>
  </si>
  <si>
    <t>3B</t>
    <phoneticPr fontId="4" type="noConversion"/>
  </si>
  <si>
    <t>Fear, transmute</t>
    <phoneticPr fontId="4" type="noConversion"/>
  </si>
  <si>
    <t>6G</t>
  </si>
  <si>
    <t>Azor's Elocutors</t>
    <phoneticPr fontId="4" type="noConversion"/>
  </si>
  <si>
    <t>Azorius</t>
    <phoneticPr fontId="4" type="noConversion"/>
  </si>
  <si>
    <t>3W/UW/U</t>
    <phoneticPr fontId="4" type="noConversion"/>
  </si>
  <si>
    <t>Blood Baron of Vizkopa</t>
    <phoneticPr fontId="4" type="noConversion"/>
  </si>
  <si>
    <t>3WB</t>
    <phoneticPr fontId="4" type="noConversion"/>
  </si>
  <si>
    <t>Lifelink</t>
    <phoneticPr fontId="4" type="noConversion"/>
  </si>
  <si>
    <t>Orzhov</t>
    <phoneticPr fontId="4" type="noConversion"/>
  </si>
  <si>
    <t>DGM</t>
    <phoneticPr fontId="4" type="noConversion"/>
  </si>
  <si>
    <t>Severed Strands</t>
    <phoneticPr fontId="4" type="noConversion"/>
  </si>
  <si>
    <t>Junktroller</t>
    <phoneticPr fontId="4" type="noConversion"/>
  </si>
  <si>
    <t>Shambling Shell</t>
    <phoneticPr fontId="4" type="noConversion"/>
  </si>
  <si>
    <t>Detention Sphere</t>
    <phoneticPr fontId="4" type="noConversion"/>
  </si>
  <si>
    <t>1WU</t>
    <phoneticPr fontId="4" type="noConversion"/>
  </si>
  <si>
    <t>Clutch of the Undercity</t>
    <phoneticPr fontId="4" type="noConversion"/>
  </si>
  <si>
    <t>1UUB</t>
    <phoneticPr fontId="4" type="noConversion"/>
  </si>
  <si>
    <t>Transmute</t>
    <phoneticPr fontId="4" type="noConversion"/>
  </si>
  <si>
    <t>Dimir</t>
    <phoneticPr fontId="4" type="noConversion"/>
  </si>
  <si>
    <t>RAV</t>
    <phoneticPr fontId="4" type="noConversion"/>
  </si>
  <si>
    <t>Showstopper</t>
    <phoneticPr fontId="4" type="noConversion"/>
  </si>
  <si>
    <t>Wrecking Ball</t>
    <phoneticPr fontId="4" type="noConversion"/>
  </si>
  <si>
    <t>2BR</t>
    <phoneticPr fontId="4" type="noConversion"/>
  </si>
  <si>
    <t>Rakdos</t>
    <phoneticPr fontId="4" type="noConversion"/>
  </si>
  <si>
    <t>DIS</t>
    <phoneticPr fontId="4" type="noConversion"/>
  </si>
  <si>
    <t>1BR</t>
    <phoneticPr fontId="4" type="noConversion"/>
  </si>
  <si>
    <t>DGM</t>
    <phoneticPr fontId="4" type="noConversion"/>
  </si>
  <si>
    <t>Tin Street Hooligan</t>
    <phoneticPr fontId="4" type="noConversion"/>
  </si>
  <si>
    <t>Wild Cantor</t>
    <phoneticPr fontId="4" type="noConversion"/>
  </si>
  <si>
    <t>Blind Obedience</t>
    <phoneticPr fontId="4" type="noConversion"/>
  </si>
  <si>
    <t>1W</t>
    <phoneticPr fontId="4" type="noConversion"/>
  </si>
  <si>
    <t>3B</t>
    <phoneticPr fontId="4" type="noConversion"/>
  </si>
  <si>
    <t>Master Biomancer</t>
    <phoneticPr fontId="4" type="noConversion"/>
  </si>
  <si>
    <t>2GU</t>
    <phoneticPr fontId="4" type="noConversion"/>
  </si>
  <si>
    <t>1WW</t>
    <phoneticPr fontId="4" type="noConversion"/>
  </si>
  <si>
    <t>Ruric Thar, the Unbowed</t>
    <phoneticPr fontId="4" type="noConversion"/>
  </si>
  <si>
    <t>4RG</t>
    <phoneticPr fontId="4" type="noConversion"/>
  </si>
  <si>
    <t>Scion of Vitu-Ghazi</t>
    <phoneticPr fontId="4" type="noConversion"/>
  </si>
  <si>
    <t>Sin Collector</t>
    <phoneticPr fontId="4" type="noConversion"/>
  </si>
  <si>
    <t>Ghor-Clan Rampager</t>
    <phoneticPr fontId="4" type="noConversion"/>
  </si>
  <si>
    <t>2RG</t>
    <phoneticPr fontId="4" type="noConversion"/>
  </si>
  <si>
    <t>BBGG</t>
    <phoneticPr fontId="4" type="noConversion"/>
  </si>
  <si>
    <t>2WU</t>
    <phoneticPr fontId="4" type="noConversion"/>
  </si>
  <si>
    <t>1UR</t>
    <phoneticPr fontId="4" type="noConversion"/>
  </si>
  <si>
    <t>2RW</t>
    <phoneticPr fontId="4" type="noConversion"/>
  </si>
  <si>
    <t>GGWW</t>
    <phoneticPr fontId="4" type="noConversion"/>
  </si>
  <si>
    <t>1RG</t>
    <phoneticPr fontId="4" type="noConversion"/>
  </si>
  <si>
    <t>Trostani, Selesnya's Voice</t>
    <phoneticPr fontId="4" type="noConversion"/>
  </si>
  <si>
    <t>Druid's Deliverance</t>
    <phoneticPr fontId="4" type="noConversion"/>
  </si>
  <si>
    <t>Voice of Resurgence</t>
    <phoneticPr fontId="4" type="noConversion"/>
  </si>
  <si>
    <t>Privileged Position</t>
    <phoneticPr fontId="4" type="noConversion"/>
  </si>
  <si>
    <t>2G/WG/WG/W</t>
    <phoneticPr fontId="4" type="noConversion"/>
  </si>
  <si>
    <t>Disdainful Stroke</t>
    <phoneticPr fontId="4" type="noConversion"/>
  </si>
  <si>
    <t>1U</t>
    <phoneticPr fontId="4" type="noConversion"/>
  </si>
  <si>
    <t>Urban Evolution</t>
    <phoneticPr fontId="4" type="noConversion"/>
  </si>
  <si>
    <t>Dimir Signet</t>
    <phoneticPr fontId="4" type="noConversion"/>
  </si>
  <si>
    <t>Azorius Signet</t>
    <phoneticPr fontId="4" type="noConversion"/>
  </si>
  <si>
    <t>Boros Signet</t>
    <phoneticPr fontId="4" type="noConversion"/>
  </si>
  <si>
    <t>Gruul Signet</t>
    <phoneticPr fontId="4" type="noConversion"/>
  </si>
  <si>
    <t>Battering Krasis</t>
    <phoneticPr fontId="4" type="noConversion"/>
  </si>
  <si>
    <t>R/G</t>
    <phoneticPr fontId="4" type="noConversion"/>
  </si>
  <si>
    <t>Aquastrand Spider</t>
    <phoneticPr fontId="4" type="noConversion"/>
  </si>
  <si>
    <t>1G</t>
    <phoneticPr fontId="4" type="noConversion"/>
  </si>
  <si>
    <t>3WWBB</t>
    <phoneticPr fontId="4" type="noConversion"/>
  </si>
  <si>
    <t>Coiling Oracle</t>
    <phoneticPr fontId="4" type="noConversion"/>
  </si>
  <si>
    <t>GU</t>
    <phoneticPr fontId="4" type="noConversion"/>
  </si>
  <si>
    <t>Condemn</t>
    <phoneticPr fontId="4" type="noConversion"/>
  </si>
  <si>
    <t>W</t>
    <phoneticPr fontId="4" type="noConversion"/>
  </si>
  <si>
    <t>2UU</t>
    <phoneticPr fontId="4" type="noConversion"/>
  </si>
  <si>
    <t>Magewright's Stone</t>
    <phoneticPr fontId="4" type="noConversion"/>
  </si>
  <si>
    <t>3GU</t>
    <phoneticPr fontId="4" type="noConversion"/>
  </si>
  <si>
    <t>Supply // Demand</t>
    <phoneticPr fontId="4" type="noConversion"/>
  </si>
  <si>
    <t>XGW / 1WU</t>
    <phoneticPr fontId="4" type="noConversion"/>
  </si>
  <si>
    <t>Knight Watch</t>
    <phoneticPr fontId="4" type="noConversion"/>
  </si>
  <si>
    <t>4W</t>
    <phoneticPr fontId="4" type="noConversion"/>
  </si>
  <si>
    <t>Gird for Battle</t>
    <phoneticPr fontId="4" type="noConversion"/>
  </si>
  <si>
    <t>W</t>
    <phoneticPr fontId="4" type="noConversion"/>
  </si>
  <si>
    <t>Sworn Companions</t>
    <phoneticPr fontId="4" type="noConversion"/>
  </si>
  <si>
    <t>2W</t>
    <phoneticPr fontId="4" type="noConversion"/>
  </si>
  <si>
    <t>Price of Fame</t>
    <phoneticPr fontId="4" type="noConversion"/>
  </si>
  <si>
    <t>3B</t>
    <phoneticPr fontId="4" type="noConversion"/>
  </si>
  <si>
    <t>Moonlight Bargain</t>
    <phoneticPr fontId="4" type="noConversion"/>
  </si>
  <si>
    <t>3BB</t>
    <phoneticPr fontId="4" type="noConversion"/>
  </si>
  <si>
    <t>Nullmage Shepherd</t>
    <phoneticPr fontId="4" type="noConversion"/>
  </si>
  <si>
    <t>3G</t>
    <phoneticPr fontId="4" type="noConversion"/>
  </si>
  <si>
    <t>3GU</t>
    <phoneticPr fontId="4" type="noConversion"/>
  </si>
  <si>
    <t>Pariah's Shield</t>
    <phoneticPr fontId="4" type="noConversion"/>
  </si>
  <si>
    <t>2UU</t>
    <phoneticPr fontId="4" type="noConversion"/>
  </si>
  <si>
    <t>Keening Apparition</t>
    <phoneticPr fontId="4" type="noConversion"/>
  </si>
  <si>
    <t>Lobber Crew</t>
    <phoneticPr fontId="4" type="noConversion"/>
  </si>
  <si>
    <t>1WU</t>
    <phoneticPr fontId="4" type="noConversion"/>
  </si>
  <si>
    <t>G/W</t>
    <phoneticPr fontId="4" type="noConversion"/>
  </si>
  <si>
    <t>Nivmagus Elemental</t>
    <phoneticPr fontId="4" type="noConversion"/>
  </si>
  <si>
    <t>Grisly Salvage</t>
    <phoneticPr fontId="4" type="noConversion"/>
  </si>
  <si>
    <t>GB</t>
    <phoneticPr fontId="4" type="noConversion"/>
  </si>
  <si>
    <t>Frenzied Goblin</t>
    <phoneticPr fontId="4" type="noConversion"/>
  </si>
  <si>
    <t>R</t>
    <phoneticPr fontId="4" type="noConversion"/>
  </si>
  <si>
    <t>1RW</t>
    <phoneticPr fontId="4" type="noConversion"/>
  </si>
  <si>
    <t>Hour of Reckoning</t>
    <phoneticPr fontId="4" type="noConversion"/>
  </si>
  <si>
    <t>4WWW</t>
    <phoneticPr fontId="4" type="noConversion"/>
  </si>
  <si>
    <t>Keening Banshee</t>
    <phoneticPr fontId="4" type="noConversion"/>
  </si>
  <si>
    <t>2BB</t>
    <phoneticPr fontId="4" type="noConversion"/>
  </si>
  <si>
    <t>2W</t>
    <phoneticPr fontId="4" type="noConversion"/>
  </si>
  <si>
    <t>Loxodon Gatekeeper</t>
    <phoneticPr fontId="4" type="noConversion"/>
  </si>
  <si>
    <t>2WW</t>
    <phoneticPr fontId="4" type="noConversion"/>
  </si>
  <si>
    <t>Master Warcraft</t>
    <phoneticPr fontId="4" type="noConversion"/>
  </si>
  <si>
    <t>2R/WR/W</t>
    <phoneticPr fontId="4" type="noConversion"/>
  </si>
  <si>
    <t>Guttersnipe</t>
    <phoneticPr fontId="4" type="noConversion"/>
  </si>
  <si>
    <t>2R</t>
    <phoneticPr fontId="4" type="noConversion"/>
  </si>
  <si>
    <t>Signal the Clans</t>
    <phoneticPr fontId="4" type="noConversion"/>
  </si>
  <si>
    <t>RG</t>
    <phoneticPr fontId="4" type="noConversion"/>
  </si>
  <si>
    <t>G/WG/W</t>
    <phoneticPr fontId="4" type="noConversion"/>
  </si>
  <si>
    <t>Electrolyze</t>
    <phoneticPr fontId="4" type="noConversion"/>
  </si>
  <si>
    <t>Gelectrode</t>
    <phoneticPr fontId="4" type="noConversion"/>
  </si>
  <si>
    <t>Hypersonic Dragon</t>
    <phoneticPr fontId="4" type="noConversion"/>
  </si>
  <si>
    <t>3UR</t>
    <phoneticPr fontId="4" type="noConversion"/>
  </si>
  <si>
    <t>Birds of Paradise</t>
    <phoneticPr fontId="4" type="noConversion"/>
  </si>
  <si>
    <t>Duskmantle, House of Shadow</t>
    <phoneticPr fontId="4" type="noConversion"/>
  </si>
  <si>
    <t>RW</t>
    <phoneticPr fontId="4" type="noConversion"/>
  </si>
  <si>
    <t>R/W</t>
    <phoneticPr fontId="4" type="noConversion"/>
  </si>
  <si>
    <t>Electrickery</t>
    <phoneticPr fontId="4" type="noConversion"/>
  </si>
  <si>
    <t>R</t>
    <phoneticPr fontId="4" type="noConversion"/>
  </si>
  <si>
    <t>Cyclonic Rift</t>
    <phoneticPr fontId="4" type="noConversion"/>
  </si>
  <si>
    <t>1U</t>
    <phoneticPr fontId="4" type="noConversion"/>
  </si>
  <si>
    <t>Mizzium Mortars</t>
    <phoneticPr fontId="4" type="noConversion"/>
  </si>
  <si>
    <t>1R</t>
    <phoneticPr fontId="4" type="noConversion"/>
  </si>
  <si>
    <t>Char</t>
    <phoneticPr fontId="4" type="noConversion"/>
  </si>
  <si>
    <t>2R</t>
    <phoneticPr fontId="4" type="noConversion"/>
  </si>
  <si>
    <t>Cloudstone Curio</t>
    <phoneticPr fontId="4" type="noConversion"/>
  </si>
  <si>
    <t>Dark Confidant</t>
    <phoneticPr fontId="4" type="noConversion"/>
  </si>
  <si>
    <t>Izzet Charm</t>
    <phoneticPr fontId="4" type="noConversion"/>
  </si>
  <si>
    <t>Golgari Charm</t>
    <phoneticPr fontId="4" type="noConversion"/>
  </si>
  <si>
    <t>2GGUU</t>
    <phoneticPr fontId="4" type="noConversion"/>
  </si>
  <si>
    <t>Pit Fight</t>
    <phoneticPr fontId="4" type="noConversion"/>
  </si>
  <si>
    <t>Simic Guildgate</t>
    <phoneticPr fontId="4" type="noConversion"/>
  </si>
  <si>
    <t>1R/G</t>
    <phoneticPr fontId="4" type="noConversion"/>
  </si>
  <si>
    <t>Prophetic Prism</t>
    <phoneticPr fontId="4" type="noConversion"/>
  </si>
  <si>
    <t>Lyev Skyknight</t>
    <phoneticPr fontId="4" type="noConversion"/>
  </si>
  <si>
    <t>Rapid Hybridization</t>
    <phoneticPr fontId="4" type="noConversion"/>
  </si>
  <si>
    <t>U</t>
    <phoneticPr fontId="4" type="noConversion"/>
  </si>
  <si>
    <t>Rubblebelt Raiders</t>
    <phoneticPr fontId="4" type="noConversion"/>
  </si>
  <si>
    <t>1R/GR/GR/G</t>
    <phoneticPr fontId="4" type="noConversion"/>
  </si>
  <si>
    <t>U/R</t>
    <phoneticPr fontId="4" type="noConversion"/>
  </si>
  <si>
    <t>1B</t>
    <phoneticPr fontId="4" type="noConversion"/>
  </si>
  <si>
    <t>Pack Rat</t>
    <phoneticPr fontId="4" type="noConversion"/>
  </si>
  <si>
    <t>Pithing Needle</t>
    <phoneticPr fontId="4" type="noConversion"/>
  </si>
  <si>
    <t>Precinct Captain</t>
    <phoneticPr fontId="4" type="noConversion"/>
  </si>
  <si>
    <t>WW</t>
    <phoneticPr fontId="4" type="noConversion"/>
  </si>
  <si>
    <t>Rest in Peace</t>
    <phoneticPr fontId="4" type="noConversion"/>
  </si>
  <si>
    <t>Rogue's Passage</t>
    <phoneticPr fontId="4" type="noConversion"/>
  </si>
  <si>
    <t>Sphere of Safety</t>
    <phoneticPr fontId="4" type="noConversion"/>
  </si>
  <si>
    <t>4W</t>
    <phoneticPr fontId="4" type="noConversion"/>
  </si>
  <si>
    <t>Stab Wound</t>
    <phoneticPr fontId="4" type="noConversion"/>
  </si>
  <si>
    <t>2B</t>
    <phoneticPr fontId="4" type="noConversion"/>
  </si>
  <si>
    <t>Underworld Connections</t>
    <phoneticPr fontId="4" type="noConversion"/>
  </si>
  <si>
    <t>1BB</t>
    <phoneticPr fontId="4" type="noConversion"/>
  </si>
  <si>
    <t>Vraska the Unseen</t>
    <phoneticPr fontId="4" type="noConversion"/>
  </si>
  <si>
    <t>3BG</t>
    <phoneticPr fontId="4" type="noConversion"/>
  </si>
  <si>
    <t>Seek the Horizon</t>
    <phoneticPr fontId="4" type="noConversion"/>
  </si>
  <si>
    <t>3G</t>
    <phoneticPr fontId="4" type="noConversion"/>
  </si>
  <si>
    <t>Aetherize</t>
    <phoneticPr fontId="4" type="noConversion"/>
  </si>
  <si>
    <t>Steam Vents</t>
    <phoneticPr fontId="4" type="noConversion"/>
  </si>
  <si>
    <t>Temple Garden</t>
    <phoneticPr fontId="4" type="noConversion"/>
  </si>
  <si>
    <t>3W</t>
    <phoneticPr fontId="4" type="noConversion"/>
  </si>
  <si>
    <t>Desecration Demon</t>
    <phoneticPr fontId="4" type="noConversion"/>
  </si>
  <si>
    <t>2BB</t>
    <phoneticPr fontId="4" type="noConversion"/>
  </si>
  <si>
    <t>Dreg Mangler</t>
    <phoneticPr fontId="4" type="noConversion"/>
  </si>
  <si>
    <t>Dreadbore</t>
    <phoneticPr fontId="4" type="noConversion"/>
  </si>
  <si>
    <t>Shattering Spree</t>
    <phoneticPr fontId="4" type="noConversion"/>
  </si>
  <si>
    <t>R</t>
    <phoneticPr fontId="4" type="noConversion"/>
  </si>
  <si>
    <t>Silhana Ledgewalker</t>
    <phoneticPr fontId="4" type="noConversion"/>
  </si>
  <si>
    <t>Skeletal Vampire</t>
    <phoneticPr fontId="4" type="noConversion"/>
  </si>
  <si>
    <t>4BB</t>
    <phoneticPr fontId="4" type="noConversion"/>
  </si>
  <si>
    <t>1R</t>
    <phoneticPr fontId="4" type="noConversion"/>
  </si>
  <si>
    <t>Gleancrawler</t>
    <phoneticPr fontId="4" type="noConversion"/>
  </si>
  <si>
    <t>3B/GB/GB/G</t>
    <phoneticPr fontId="4" type="noConversion"/>
  </si>
  <si>
    <t>Golgari Germination</t>
    <phoneticPr fontId="4" type="noConversion"/>
  </si>
  <si>
    <t>Golgari Guildgate</t>
    <phoneticPr fontId="4" type="noConversion"/>
  </si>
  <si>
    <t>Golgari Rot Farm</t>
    <phoneticPr fontId="4" type="noConversion"/>
  </si>
  <si>
    <t>Izzet Boilerworks</t>
    <phoneticPr fontId="4" type="noConversion"/>
  </si>
  <si>
    <t>1WU</t>
    <phoneticPr fontId="4" type="noConversion"/>
  </si>
  <si>
    <t>Riot Control</t>
    <phoneticPr fontId="4" type="noConversion"/>
  </si>
  <si>
    <t>2W</t>
    <phoneticPr fontId="4" type="noConversion"/>
  </si>
  <si>
    <t>B/G</t>
    <phoneticPr fontId="4" type="noConversion"/>
  </si>
  <si>
    <t>W/U</t>
    <phoneticPr fontId="4" type="noConversion"/>
  </si>
  <si>
    <t>Rakdos Shred-Freak</t>
    <phoneticPr fontId="4" type="noConversion"/>
  </si>
  <si>
    <t>B/RB/R</t>
    <phoneticPr fontId="4" type="noConversion"/>
  </si>
  <si>
    <t>Rakdos Cackler</t>
    <phoneticPr fontId="4" type="noConversion"/>
  </si>
  <si>
    <t>B/R</t>
    <phoneticPr fontId="4" type="noConversion"/>
  </si>
  <si>
    <t>Gore-House Chainwalker</t>
    <phoneticPr fontId="4" type="noConversion"/>
  </si>
  <si>
    <t>1R</t>
    <phoneticPr fontId="4" type="noConversion"/>
  </si>
  <si>
    <t>Dead Reveler</t>
    <phoneticPr fontId="4" type="noConversion"/>
  </si>
  <si>
    <t>Devouring Light</t>
    <phoneticPr fontId="4" type="noConversion"/>
  </si>
  <si>
    <t>Sundering Growth</t>
    <phoneticPr fontId="4" type="noConversion"/>
  </si>
  <si>
    <t>Rootborn Defenses</t>
    <phoneticPr fontId="4" type="noConversion"/>
  </si>
  <si>
    <t>Vitu-Ghazi Guildmage</t>
    <phoneticPr fontId="4" type="noConversion"/>
  </si>
  <si>
    <t>Vizkopa Guildmage</t>
    <phoneticPr fontId="4" type="noConversion"/>
  </si>
  <si>
    <t>Tolsimir Wolfblood</t>
    <phoneticPr fontId="4" type="noConversion"/>
  </si>
  <si>
    <t>Mausoleum Secrets</t>
    <phoneticPr fontId="4" type="noConversion"/>
  </si>
  <si>
    <t>1B</t>
    <phoneticPr fontId="4" type="noConversion"/>
  </si>
  <si>
    <t>Maximize Altitude</t>
    <phoneticPr fontId="4" type="noConversion"/>
  </si>
  <si>
    <t>Midnight Reaper</t>
    <phoneticPr fontId="4" type="noConversion"/>
  </si>
  <si>
    <t>2B</t>
    <phoneticPr fontId="4" type="noConversion"/>
  </si>
  <si>
    <t>Murmuring Mystic</t>
    <phoneticPr fontId="4" type="noConversion"/>
  </si>
  <si>
    <t>Telling Time</t>
    <phoneticPr fontId="4" type="noConversion"/>
  </si>
  <si>
    <t>1U</t>
    <phoneticPr fontId="4" type="noConversion"/>
  </si>
  <si>
    <t>1B</t>
    <phoneticPr fontId="4" type="noConversion"/>
  </si>
  <si>
    <t>Syncopate</t>
    <phoneticPr fontId="4" type="noConversion"/>
  </si>
  <si>
    <t>XU</t>
    <phoneticPr fontId="4" type="noConversion"/>
  </si>
  <si>
    <t>Vedalken Entrancer</t>
    <phoneticPr fontId="4" type="noConversion"/>
  </si>
  <si>
    <t>3U</t>
    <phoneticPr fontId="4" type="noConversion"/>
  </si>
  <si>
    <t>Gyre Sage</t>
    <phoneticPr fontId="4" type="noConversion"/>
  </si>
  <si>
    <t>1G</t>
    <phoneticPr fontId="4" type="noConversion"/>
  </si>
  <si>
    <t>Blind Hunter</t>
    <phoneticPr fontId="4" type="noConversion"/>
  </si>
  <si>
    <t>2WB</t>
    <phoneticPr fontId="4" type="noConversion"/>
  </si>
  <si>
    <t>2W</t>
    <phoneticPr fontId="4" type="noConversion"/>
  </si>
  <si>
    <t>1WB</t>
    <phoneticPr fontId="4" type="noConversion"/>
  </si>
  <si>
    <t>Orzhov Charm</t>
    <phoneticPr fontId="4" type="noConversion"/>
  </si>
  <si>
    <t>WB</t>
    <phoneticPr fontId="4" type="noConversion"/>
  </si>
  <si>
    <t>Obzedat, Ghost Council</t>
    <phoneticPr fontId="4" type="noConversion"/>
  </si>
  <si>
    <t>1WWBB</t>
    <phoneticPr fontId="4" type="noConversion"/>
  </si>
  <si>
    <t>5W</t>
    <phoneticPr fontId="4" type="noConversion"/>
  </si>
  <si>
    <t>Ghostway</t>
    <phoneticPr fontId="4" type="noConversion"/>
  </si>
  <si>
    <t>Ghost Quarter</t>
    <phoneticPr fontId="4" type="noConversion"/>
  </si>
  <si>
    <t>Remand</t>
    <phoneticPr fontId="4" type="noConversion"/>
  </si>
  <si>
    <t>Cancel</t>
    <phoneticPr fontId="4" type="noConversion"/>
  </si>
  <si>
    <t>1UU</t>
    <phoneticPr fontId="4" type="noConversion"/>
  </si>
  <si>
    <t>Ethereal Armor</t>
    <phoneticPr fontId="4" type="noConversion"/>
  </si>
  <si>
    <t>W</t>
    <phoneticPr fontId="4" type="noConversion"/>
  </si>
  <si>
    <t>Fencing Ace</t>
    <phoneticPr fontId="4" type="noConversion"/>
  </si>
  <si>
    <t>1W</t>
    <phoneticPr fontId="4" type="noConversion"/>
  </si>
  <si>
    <t>Gatecreeper Vine</t>
    <phoneticPr fontId="4" type="noConversion"/>
  </si>
  <si>
    <t>1G</t>
    <phoneticPr fontId="4" type="noConversion"/>
  </si>
  <si>
    <t>Jace, Architect of Thought</t>
    <phoneticPr fontId="4" type="noConversion"/>
  </si>
  <si>
    <t>Debtors' Knell</t>
    <phoneticPr fontId="4" type="noConversion"/>
  </si>
  <si>
    <t>4W/BW/BW/B</t>
    <phoneticPr fontId="4" type="noConversion"/>
  </si>
  <si>
    <t>W</t>
    <phoneticPr fontId="4" type="noConversion"/>
  </si>
  <si>
    <t>Gigadrowse</t>
    <phoneticPr fontId="4" type="noConversion"/>
  </si>
  <si>
    <t>U</t>
    <phoneticPr fontId="4" type="noConversion"/>
  </si>
  <si>
    <t>Gift of Orzhova</t>
    <phoneticPr fontId="4" type="noConversion"/>
  </si>
  <si>
    <t>1WB</t>
    <phoneticPr fontId="4" type="noConversion"/>
  </si>
  <si>
    <t>Restore the Peace</t>
    <phoneticPr fontId="4" type="noConversion"/>
  </si>
  <si>
    <t>Mortify</t>
    <phoneticPr fontId="4" type="noConversion"/>
  </si>
  <si>
    <t>Repeal</t>
    <phoneticPr fontId="4" type="noConversion"/>
  </si>
  <si>
    <t>XU</t>
    <phoneticPr fontId="4" type="noConversion"/>
  </si>
  <si>
    <t>Savage Twister</t>
    <phoneticPr fontId="4" type="noConversion"/>
  </si>
  <si>
    <t>XRG</t>
    <phoneticPr fontId="4" type="noConversion"/>
  </si>
  <si>
    <t>1BG</t>
    <phoneticPr fontId="4" type="noConversion"/>
  </si>
  <si>
    <t>Hunted Horror</t>
    <phoneticPr fontId="4" type="noConversion"/>
  </si>
  <si>
    <t>BB</t>
    <phoneticPr fontId="4" type="noConversion"/>
  </si>
  <si>
    <t>Golgari Grave-Troll</t>
    <phoneticPr fontId="4" type="noConversion"/>
  </si>
  <si>
    <t>Golgari Thug</t>
    <phoneticPr fontId="4" type="noConversion"/>
  </si>
  <si>
    <t>Stinkweed Imp</t>
    <phoneticPr fontId="4" type="noConversion"/>
  </si>
  <si>
    <t>Assemble the Legion</t>
    <phoneticPr fontId="4" type="noConversion"/>
  </si>
  <si>
    <t>Tajic, Blade of the Legion</t>
    <phoneticPr fontId="4" type="noConversion"/>
  </si>
  <si>
    <t>Boros Charm</t>
    <phoneticPr fontId="4" type="noConversion"/>
  </si>
  <si>
    <t>Azorius Charm</t>
    <phoneticPr fontId="4" type="noConversion"/>
  </si>
  <si>
    <t>4G</t>
    <phoneticPr fontId="4" type="noConversion"/>
  </si>
  <si>
    <t>Type</t>
    <phoneticPr fontId="4" type="noConversion"/>
  </si>
  <si>
    <t>Casting Cost</t>
    <phoneticPr fontId="4" type="noConversion"/>
  </si>
  <si>
    <t>CMC</t>
    <phoneticPr fontId="4" type="noConversion"/>
  </si>
  <si>
    <t>Power</t>
    <phoneticPr fontId="4" type="noConversion"/>
  </si>
  <si>
    <t>Toughness</t>
    <phoneticPr fontId="4" type="noConversion"/>
  </si>
  <si>
    <t>Abilities</t>
    <phoneticPr fontId="4" type="noConversion"/>
  </si>
  <si>
    <t>Set</t>
    <phoneticPr fontId="4" type="noConversion"/>
  </si>
  <si>
    <t>Source</t>
    <phoneticPr fontId="4" type="noConversion"/>
  </si>
  <si>
    <t>White</t>
    <phoneticPr fontId="4" type="noConversion"/>
  </si>
  <si>
    <t>Blue</t>
    <phoneticPr fontId="4" type="noConversion"/>
  </si>
  <si>
    <t>Black</t>
    <phoneticPr fontId="4" type="noConversion"/>
  </si>
  <si>
    <t>Red</t>
    <phoneticPr fontId="4" type="noConversion"/>
  </si>
  <si>
    <t>Green</t>
    <phoneticPr fontId="4" type="noConversion"/>
  </si>
  <si>
    <t>Gold</t>
    <phoneticPr fontId="4" type="noConversion"/>
  </si>
  <si>
    <t>Colorless</t>
    <phoneticPr fontId="4" type="noConversion"/>
  </si>
  <si>
    <t>Deathrite Shaman</t>
    <phoneticPr fontId="4" type="noConversion"/>
  </si>
  <si>
    <t>Azorius Guildmage</t>
    <phoneticPr fontId="4" type="noConversion"/>
  </si>
  <si>
    <t>Doubling Season</t>
    <phoneticPr fontId="4" type="noConversion"/>
  </si>
  <si>
    <t>4G</t>
    <phoneticPr fontId="4" type="noConversion"/>
  </si>
  <si>
    <t>Elves of Deep Shadow</t>
    <phoneticPr fontId="4" type="noConversion"/>
  </si>
  <si>
    <t>Skygames</t>
    <phoneticPr fontId="4" type="noConversion"/>
  </si>
  <si>
    <t>Chronic Flooding</t>
    <phoneticPr fontId="4" type="noConversion"/>
  </si>
  <si>
    <t>1U</t>
    <phoneticPr fontId="4" type="noConversion"/>
  </si>
  <si>
    <t>Soul Tithe</t>
    <phoneticPr fontId="4" type="noConversion"/>
  </si>
  <si>
    <t xml:space="preserve"> </t>
    <phoneticPr fontId="4" type="noConversion"/>
  </si>
  <si>
    <t>Stolen Identity</t>
    <phoneticPr fontId="4" type="noConversion"/>
  </si>
  <si>
    <t>4UU</t>
    <phoneticPr fontId="4" type="noConversion"/>
  </si>
  <si>
    <t>Syndic of Tithes</t>
    <phoneticPr fontId="4" type="noConversion"/>
  </si>
  <si>
    <t>1W</t>
    <phoneticPr fontId="4" type="noConversion"/>
  </si>
  <si>
    <t>Thespian's Stage</t>
    <phoneticPr fontId="4" type="noConversion"/>
  </si>
  <si>
    <t>Chord of Calling</t>
    <phoneticPr fontId="4" type="noConversion"/>
  </si>
  <si>
    <t>XGGG</t>
    <phoneticPr fontId="4" type="noConversion"/>
  </si>
  <si>
    <t>Conclave Tribunal</t>
    <phoneticPr fontId="4" type="noConversion"/>
  </si>
  <si>
    <t>Simic Growth Chamber</t>
    <phoneticPr fontId="4" type="noConversion"/>
  </si>
  <si>
    <t>Wight of Precinct Six</t>
    <phoneticPr fontId="4" type="noConversion"/>
  </si>
  <si>
    <t>1B</t>
    <phoneticPr fontId="4" type="noConversion"/>
  </si>
  <si>
    <t>Overgrown Tomb</t>
    <phoneticPr fontId="4" type="noConversion"/>
  </si>
  <si>
    <t>Rakdos Carnarium</t>
    <phoneticPr fontId="4" type="noConversion"/>
  </si>
  <si>
    <t>Axebane Guardian</t>
    <phoneticPr fontId="4" type="noConversion"/>
  </si>
  <si>
    <t>Chromatic Lantern</t>
    <phoneticPr fontId="4" type="noConversion"/>
  </si>
  <si>
    <t>Corpsejack Menace</t>
    <phoneticPr fontId="4" type="noConversion"/>
  </si>
  <si>
    <t>2BG</t>
    <phoneticPr fontId="4" type="noConversion"/>
  </si>
  <si>
    <t>Counterflux</t>
    <phoneticPr fontId="4" type="noConversion"/>
  </si>
  <si>
    <t>UUR</t>
    <phoneticPr fontId="4" type="noConversion"/>
  </si>
  <si>
    <t>Deadbridge Goliath</t>
    <phoneticPr fontId="4" type="noConversion"/>
  </si>
  <si>
    <t>2GG</t>
    <phoneticPr fontId="4" type="noConversion"/>
  </si>
  <si>
    <t>Abrupt Decay</t>
    <phoneticPr fontId="4" type="noConversion"/>
  </si>
  <si>
    <t>Deadbridge Chant</t>
    <phoneticPr fontId="4" type="noConversion"/>
  </si>
  <si>
    <t>3W</t>
    <phoneticPr fontId="4" type="noConversion"/>
  </si>
  <si>
    <t>Scatter the Seeds</t>
    <phoneticPr fontId="4" type="noConversion"/>
  </si>
  <si>
    <t>3GG</t>
    <phoneticPr fontId="4" type="noConversion"/>
  </si>
  <si>
    <t>Rakdos Guildgate</t>
    <phoneticPr fontId="4" type="noConversion"/>
  </si>
  <si>
    <t>Selesnya Guildgate</t>
    <phoneticPr fontId="4" type="noConversion"/>
  </si>
  <si>
    <t>Selesnya Sanctuary</t>
    <phoneticPr fontId="4" type="noConversion"/>
  </si>
  <si>
    <t>Orzhov Guildgate</t>
    <phoneticPr fontId="4" type="noConversion"/>
  </si>
  <si>
    <t>Gruul Turf</t>
    <phoneticPr fontId="4" type="noConversion"/>
  </si>
  <si>
    <t>Lotleth Troll</t>
    <phoneticPr fontId="4" type="noConversion"/>
  </si>
  <si>
    <t>BG</t>
    <phoneticPr fontId="4" type="noConversion"/>
  </si>
  <si>
    <t>GW</t>
    <phoneticPr fontId="4" type="noConversion"/>
  </si>
  <si>
    <t>WB</t>
    <phoneticPr fontId="4" type="noConversion"/>
  </si>
  <si>
    <t>UR</t>
    <phoneticPr fontId="4" type="noConversion"/>
  </si>
  <si>
    <t>Faith's Fetters</t>
    <phoneticPr fontId="4" type="noConversion"/>
  </si>
  <si>
    <t>Firemane Angel</t>
    <phoneticPr fontId="4" type="noConversion"/>
  </si>
  <si>
    <t>3RW</t>
    <phoneticPr fontId="4" type="noConversion"/>
  </si>
  <si>
    <t>1G</t>
    <phoneticPr fontId="4" type="noConversion"/>
  </si>
  <si>
    <t>Glare of Subdual</t>
    <phoneticPr fontId="4" type="noConversion"/>
  </si>
  <si>
    <t>2GW</t>
    <phoneticPr fontId="4" type="noConversion"/>
  </si>
  <si>
    <t>4GW</t>
    <phoneticPr fontId="4" type="noConversion"/>
  </si>
  <si>
    <t>2G</t>
    <phoneticPr fontId="4" type="noConversion"/>
  </si>
  <si>
    <t>Moldervine Cloak</t>
    <phoneticPr fontId="4" type="noConversion"/>
  </si>
  <si>
    <t>Unflinching Courage</t>
    <phoneticPr fontId="4" type="noConversion"/>
  </si>
  <si>
    <t>Boros Garrison</t>
    <phoneticPr fontId="4" type="noConversion"/>
  </si>
  <si>
    <t>2UB</t>
    <phoneticPr fontId="4" type="noConversion"/>
  </si>
  <si>
    <t>Thoughtpicker Witch</t>
    <phoneticPr fontId="4" type="noConversion"/>
  </si>
  <si>
    <t>B</t>
    <phoneticPr fontId="4" type="noConversion"/>
  </si>
  <si>
    <t>2B</t>
    <phoneticPr fontId="4" type="noConversion"/>
  </si>
  <si>
    <t>Capture Sphere</t>
    <phoneticPr fontId="4" type="noConversion"/>
  </si>
  <si>
    <t>Chamber Sentry</t>
    <phoneticPr fontId="4" type="noConversion"/>
  </si>
  <si>
    <t>X</t>
    <phoneticPr fontId="4" type="noConversion"/>
  </si>
  <si>
    <t>Crackling Drake</t>
    <phoneticPr fontId="4" type="noConversion"/>
  </si>
  <si>
    <t>2UR</t>
    <phoneticPr fontId="4" type="noConversion"/>
  </si>
  <si>
    <t>Dimir Informant</t>
    <phoneticPr fontId="4" type="noConversion"/>
  </si>
  <si>
    <t>Drowned Secrets</t>
    <phoneticPr fontId="4" type="noConversion"/>
  </si>
  <si>
    <t>Dream Eater</t>
    <phoneticPr fontId="4" type="noConversion"/>
  </si>
  <si>
    <t>Goblin Cratermaker</t>
    <phoneticPr fontId="4" type="noConversion"/>
  </si>
  <si>
    <t>1R</t>
    <phoneticPr fontId="4" type="noConversion"/>
  </si>
  <si>
    <t>1R</t>
    <phoneticPr fontId="4" type="noConversion"/>
  </si>
  <si>
    <t>Golgari Raiders</t>
    <phoneticPr fontId="4" type="noConversion"/>
  </si>
  <si>
    <t>3G</t>
    <phoneticPr fontId="4" type="noConversion"/>
  </si>
  <si>
    <t>Gruesome Menagerie</t>
    <phoneticPr fontId="4" type="noConversion"/>
  </si>
  <si>
    <t>3BB</t>
    <phoneticPr fontId="4" type="noConversion"/>
  </si>
  <si>
    <t>Vigor Mortis</t>
    <phoneticPr fontId="4" type="noConversion"/>
  </si>
  <si>
    <t>2BB</t>
    <phoneticPr fontId="4" type="noConversion"/>
  </si>
  <si>
    <t>W</t>
    <phoneticPr fontId="4" type="noConversion"/>
  </si>
  <si>
    <t>Haazda Marshal</t>
    <phoneticPr fontId="4" type="noConversion"/>
  </si>
  <si>
    <t>Hired Poisoner</t>
    <phoneticPr fontId="4" type="noConversion"/>
  </si>
  <si>
    <t>B</t>
    <phoneticPr fontId="4" type="noConversion"/>
  </si>
  <si>
    <t>Nightveil Sprite</t>
    <phoneticPr fontId="4" type="noConversion"/>
  </si>
  <si>
    <t>2BR</t>
    <phoneticPr fontId="4" type="noConversion"/>
  </si>
  <si>
    <t>Maze Sentinel</t>
    <phoneticPr fontId="4" type="noConversion"/>
  </si>
  <si>
    <t>5W</t>
    <phoneticPr fontId="4" type="noConversion"/>
  </si>
  <si>
    <t>Melek, Izzet Paragon</t>
    <phoneticPr fontId="4" type="noConversion"/>
  </si>
  <si>
    <t>4UR</t>
    <phoneticPr fontId="4" type="noConversion"/>
  </si>
  <si>
    <t>2UB</t>
    <phoneticPr fontId="4" type="noConversion"/>
  </si>
  <si>
    <t>Lazav, Dimir Mastermind</t>
    <phoneticPr fontId="4" type="noConversion"/>
  </si>
  <si>
    <t>Fathom Mage</t>
    <phoneticPr fontId="4" type="noConversion"/>
  </si>
  <si>
    <t>2GU</t>
    <phoneticPr fontId="4" type="noConversion"/>
  </si>
  <si>
    <t>Experiment One</t>
    <phoneticPr fontId="4" type="noConversion"/>
  </si>
  <si>
    <t>G</t>
    <phoneticPr fontId="4" type="noConversion"/>
  </si>
  <si>
    <t>Cloudfin Raptor</t>
    <phoneticPr fontId="4" type="noConversion"/>
  </si>
  <si>
    <t>U</t>
    <phoneticPr fontId="4" type="noConversion"/>
  </si>
  <si>
    <t>Angel of Despair</t>
    <phoneticPr fontId="4" type="noConversion"/>
  </si>
  <si>
    <t>Izzet Signet</t>
    <phoneticPr fontId="4" type="noConversion"/>
  </si>
  <si>
    <t>Golgari Signet</t>
    <phoneticPr fontId="4" type="noConversion"/>
  </si>
  <si>
    <t>Orzhov Signet</t>
    <phoneticPr fontId="4" type="noConversion"/>
  </si>
  <si>
    <t>Master of Cruelties</t>
    <phoneticPr fontId="4" type="noConversion"/>
  </si>
  <si>
    <t>3BR</t>
    <phoneticPr fontId="4" type="noConversion"/>
  </si>
  <si>
    <t>Plasm Capture</t>
    <phoneticPr fontId="4" type="noConversion"/>
  </si>
  <si>
    <t>GGUU</t>
    <phoneticPr fontId="4" type="noConversion"/>
  </si>
  <si>
    <t>Wind Drake</t>
    <phoneticPr fontId="4" type="noConversion"/>
  </si>
  <si>
    <t>2U</t>
    <phoneticPr fontId="4" type="noConversion"/>
  </si>
  <si>
    <t>Pain Magnification</t>
    <phoneticPr fontId="4" type="noConversion"/>
  </si>
  <si>
    <t>1BR</t>
    <phoneticPr fontId="4" type="noConversion"/>
  </si>
  <si>
    <t>Plaxmanta</t>
    <phoneticPr fontId="4" type="noConversion"/>
  </si>
  <si>
    <t>1U</t>
    <phoneticPr fontId="4" type="noConversion"/>
  </si>
  <si>
    <t>Protean Hulk</t>
    <phoneticPr fontId="4" type="noConversion"/>
  </si>
  <si>
    <t>5GG</t>
    <phoneticPr fontId="4" type="noConversion"/>
  </si>
  <si>
    <t>Rakdos Riteknife</t>
    <phoneticPr fontId="4" type="noConversion"/>
  </si>
  <si>
    <t>Stalking Vengeance</t>
    <phoneticPr fontId="4" type="noConversion"/>
  </si>
  <si>
    <t>5RR</t>
    <phoneticPr fontId="4" type="noConversion"/>
  </si>
  <si>
    <t>Stomp and Howl</t>
    <phoneticPr fontId="4" type="noConversion"/>
  </si>
  <si>
    <t>Progenitor Mimic</t>
    <phoneticPr fontId="4" type="noConversion"/>
  </si>
  <si>
    <t>4GU</t>
    <phoneticPr fontId="4" type="noConversion"/>
  </si>
  <si>
    <t>Profit // Loss</t>
    <phoneticPr fontId="4" type="noConversion"/>
  </si>
  <si>
    <t>Putrefy</t>
    <phoneticPr fontId="4" type="noConversion"/>
  </si>
  <si>
    <t>Mind Rot</t>
    <phoneticPr fontId="4" type="noConversion"/>
  </si>
  <si>
    <t>2G</t>
    <phoneticPr fontId="4" type="noConversion"/>
  </si>
  <si>
    <t>Thrive</t>
    <phoneticPr fontId="4" type="noConversion"/>
  </si>
  <si>
    <t>XG</t>
    <phoneticPr fontId="4" type="noConversion"/>
  </si>
  <si>
    <t>Wakestone Gargoyle</t>
    <phoneticPr fontId="4" type="noConversion"/>
  </si>
  <si>
    <t>3W</t>
    <phoneticPr fontId="4" type="noConversion"/>
  </si>
  <si>
    <t>Barrier of Bones</t>
    <phoneticPr fontId="4" type="noConversion"/>
  </si>
  <si>
    <t>2BG</t>
    <phoneticPr fontId="4" type="noConversion"/>
  </si>
  <si>
    <t>4BG</t>
    <phoneticPr fontId="4" type="noConversion"/>
  </si>
  <si>
    <t>1GW</t>
    <phoneticPr fontId="4" type="noConversion"/>
  </si>
  <si>
    <t>3RW</t>
    <phoneticPr fontId="4" type="noConversion"/>
  </si>
  <si>
    <t>Havoc Festival</t>
    <phoneticPr fontId="4" type="noConversion"/>
  </si>
  <si>
    <t>4BR</t>
    <phoneticPr fontId="4" type="noConversion"/>
  </si>
  <si>
    <t>Darkblast</t>
    <phoneticPr fontId="4" type="noConversion"/>
  </si>
  <si>
    <t>B</t>
    <phoneticPr fontId="4" type="noConversion"/>
  </si>
  <si>
    <t>Selesnya Signet</t>
    <phoneticPr fontId="4" type="noConversion"/>
  </si>
  <si>
    <t>Simic Signet</t>
    <phoneticPr fontId="4" type="noConversion"/>
  </si>
  <si>
    <t>Azorius Guildgate</t>
    <phoneticPr fontId="4" type="noConversion"/>
  </si>
  <si>
    <t>Boros Guildgate</t>
    <phoneticPr fontId="4" type="noConversion"/>
  </si>
  <si>
    <t>Dimir Guildgate</t>
    <phoneticPr fontId="4" type="noConversion"/>
  </si>
  <si>
    <t>Dimir Aqueduct</t>
    <phoneticPr fontId="4" type="noConversion"/>
  </si>
  <si>
    <t>Name</t>
    <phoneticPr fontId="4" type="noConversion"/>
  </si>
  <si>
    <t>Selesnya</t>
    <phoneticPr fontId="4" type="noConversion"/>
  </si>
  <si>
    <t>Boros</t>
    <phoneticPr fontId="4" type="noConversion"/>
  </si>
  <si>
    <t>Firemind's Research</t>
    <phoneticPr fontId="4" type="noConversion"/>
  </si>
  <si>
    <t>UR</t>
    <phoneticPr fontId="4" type="noConversion"/>
  </si>
  <si>
    <t>Izzet</t>
    <phoneticPr fontId="4" type="noConversion"/>
  </si>
  <si>
    <t>Soul Ransom</t>
    <phoneticPr fontId="4" type="noConversion"/>
  </si>
  <si>
    <t>2UB</t>
    <phoneticPr fontId="4" type="noConversion"/>
  </si>
  <si>
    <t>Dimir</t>
    <phoneticPr fontId="4" type="noConversion"/>
  </si>
  <si>
    <t>Gruul War Chant</t>
    <phoneticPr fontId="4" type="noConversion"/>
  </si>
  <si>
    <t>2RG</t>
    <phoneticPr fontId="4" type="noConversion"/>
  </si>
  <si>
    <t>Gruul</t>
    <phoneticPr fontId="4" type="noConversion"/>
  </si>
  <si>
    <t>Orzhov</t>
    <phoneticPr fontId="4" type="noConversion"/>
  </si>
  <si>
    <t>Rakdos</t>
    <phoneticPr fontId="4" type="noConversion"/>
  </si>
  <si>
    <t>Golgari</t>
    <phoneticPr fontId="4" type="noConversion"/>
  </si>
  <si>
    <t>Simic Charm</t>
    <phoneticPr fontId="4" type="noConversion"/>
  </si>
  <si>
    <t>Selesnya</t>
    <phoneticPr fontId="4" type="noConversion"/>
  </si>
  <si>
    <t>Guildmages' Forum</t>
    <phoneticPr fontId="4" type="noConversion"/>
  </si>
  <si>
    <t>Novijen, Heart of Progress</t>
    <phoneticPr fontId="4" type="noConversion"/>
  </si>
  <si>
    <t>Rakdos</t>
    <phoneticPr fontId="4" type="noConversion"/>
  </si>
  <si>
    <t>Seal of Doom</t>
    <phoneticPr fontId="4" type="noConversion"/>
  </si>
  <si>
    <t>Pelt Collector</t>
    <phoneticPr fontId="4" type="noConversion"/>
  </si>
  <si>
    <t>G</t>
    <phoneticPr fontId="4" type="noConversion"/>
  </si>
  <si>
    <t>Passwall Adept</t>
    <phoneticPr fontId="4" type="noConversion"/>
  </si>
  <si>
    <t>G</t>
    <phoneticPr fontId="4" type="noConversion"/>
  </si>
  <si>
    <t>GU</t>
    <phoneticPr fontId="4" type="noConversion"/>
  </si>
  <si>
    <t>Bant</t>
    <phoneticPr fontId="4" type="noConversion"/>
  </si>
  <si>
    <t>Simic</t>
    <phoneticPr fontId="4" type="noConversion"/>
  </si>
  <si>
    <t>1RW</t>
    <phoneticPr fontId="4" type="noConversion"/>
  </si>
  <si>
    <t>Deafening Clarion</t>
    <phoneticPr fontId="4" type="noConversion"/>
  </si>
  <si>
    <t>Camaraderie</t>
    <phoneticPr fontId="4" type="noConversion"/>
  </si>
  <si>
    <t>Thrull Parasite</t>
    <phoneticPr fontId="4" type="noConversion"/>
  </si>
  <si>
    <t>B</t>
    <phoneticPr fontId="4" type="noConversion"/>
  </si>
  <si>
    <t>Undercity Informer</t>
    <phoneticPr fontId="4" type="noConversion"/>
  </si>
  <si>
    <t>2B</t>
    <phoneticPr fontId="4" type="noConversion"/>
  </si>
  <si>
    <t>Wasteland Viper</t>
    <phoneticPr fontId="4" type="noConversion"/>
  </si>
  <si>
    <t>G</t>
    <phoneticPr fontId="4" type="noConversion"/>
  </si>
  <si>
    <t>XUR</t>
    <phoneticPr fontId="4" type="noConversion"/>
  </si>
  <si>
    <t>Stomping Ground</t>
    <phoneticPr fontId="4" type="noConversion"/>
  </si>
  <si>
    <t>Wrecking Ogre</t>
    <phoneticPr fontId="4" type="noConversion"/>
  </si>
  <si>
    <t>4R</t>
    <phoneticPr fontId="4" type="noConversion"/>
  </si>
  <si>
    <t>Exava, Rakdos Blood Witch</t>
    <phoneticPr fontId="4" type="noConversion"/>
  </si>
  <si>
    <t>Portcullis Vine</t>
    <phoneticPr fontId="4" type="noConversion"/>
  </si>
  <si>
    <t>Prey Upon</t>
    <phoneticPr fontId="4" type="noConversion"/>
  </si>
  <si>
    <t>G</t>
    <phoneticPr fontId="4" type="noConversion"/>
  </si>
  <si>
    <t>Rampaging Monument</t>
    <phoneticPr fontId="4" type="noConversion"/>
  </si>
  <si>
    <t>Ritual of Soot</t>
    <phoneticPr fontId="4" type="noConversion"/>
  </si>
  <si>
    <t>Smelt-Ward Minotaur</t>
    <phoneticPr fontId="4" type="noConversion"/>
  </si>
  <si>
    <t>2R</t>
    <phoneticPr fontId="4" type="noConversion"/>
  </si>
  <si>
    <t>Street Riot</t>
    <phoneticPr fontId="4" type="noConversion"/>
  </si>
  <si>
    <t>4R</t>
    <phoneticPr fontId="4" type="noConversion"/>
  </si>
  <si>
    <t>Sure Strike</t>
    <phoneticPr fontId="4" type="noConversion"/>
  </si>
  <si>
    <t>Take Heart</t>
    <phoneticPr fontId="4" type="noConversion"/>
  </si>
  <si>
    <t>W</t>
    <phoneticPr fontId="4" type="noConversion"/>
  </si>
  <si>
    <t>Thief of Sanity</t>
    <phoneticPr fontId="4" type="noConversion"/>
  </si>
  <si>
    <t>1UB</t>
    <phoneticPr fontId="4" type="noConversion"/>
  </si>
  <si>
    <t>Trostani Discordant</t>
    <phoneticPr fontId="4" type="noConversion"/>
  </si>
  <si>
    <t>3GW</t>
    <phoneticPr fontId="4" type="noConversion"/>
  </si>
  <si>
    <t>Underrealm Lich</t>
    <phoneticPr fontId="4" type="noConversion"/>
  </si>
  <si>
    <t>3BG</t>
    <phoneticPr fontId="4" type="noConversion"/>
  </si>
  <si>
    <t>Izzet</t>
    <phoneticPr fontId="4" type="noConversion"/>
  </si>
  <si>
    <t>Rakdos</t>
    <phoneticPr fontId="4" type="noConversion"/>
  </si>
  <si>
    <t>Gruul</t>
    <phoneticPr fontId="4" type="noConversion"/>
  </si>
  <si>
    <t>Boros</t>
    <phoneticPr fontId="4" type="noConversion"/>
  </si>
  <si>
    <t>Orzhov</t>
    <phoneticPr fontId="4" type="noConversion"/>
  </si>
  <si>
    <t>Simic</t>
    <phoneticPr fontId="4" type="noConversion"/>
  </si>
  <si>
    <t>Dimir</t>
    <phoneticPr fontId="4" type="noConversion"/>
  </si>
  <si>
    <t>Dimir</t>
    <phoneticPr fontId="4" type="noConversion"/>
  </si>
  <si>
    <t>Selesnya</t>
    <phoneticPr fontId="4" type="noConversion"/>
  </si>
  <si>
    <t>Simic</t>
    <phoneticPr fontId="4" type="noConversion"/>
  </si>
  <si>
    <t>Izzet</t>
    <phoneticPr fontId="4" type="noConversion"/>
  </si>
  <si>
    <t>R/WR/WR/W</t>
    <phoneticPr fontId="4" type="noConversion"/>
  </si>
  <si>
    <t>Duskmantle Guildmage</t>
    <phoneticPr fontId="4" type="noConversion"/>
  </si>
  <si>
    <t>UB</t>
    <phoneticPr fontId="4" type="noConversion"/>
  </si>
  <si>
    <t>Unexplained Disappearance</t>
    <phoneticPr fontId="4" type="noConversion"/>
  </si>
  <si>
    <t>Venerated Loxodon</t>
    <phoneticPr fontId="4" type="noConversion"/>
  </si>
  <si>
    <t>4W</t>
    <phoneticPr fontId="4" type="noConversion"/>
  </si>
  <si>
    <t>Watcher in the Mist</t>
    <phoneticPr fontId="4" type="noConversion"/>
  </si>
  <si>
    <t>3UU</t>
    <phoneticPr fontId="4" type="noConversion"/>
  </si>
  <si>
    <t>Wojek Bodyguard</t>
    <phoneticPr fontId="4" type="noConversion"/>
  </si>
  <si>
    <t>Vivid Revival</t>
    <phoneticPr fontId="4" type="noConversion"/>
  </si>
  <si>
    <t>DIS</t>
    <phoneticPr fontId="4" type="noConversion"/>
  </si>
  <si>
    <t>Defender, flying</t>
    <phoneticPr fontId="4" type="noConversion"/>
  </si>
  <si>
    <t>RTR</t>
    <phoneticPr fontId="4" type="noConversion"/>
  </si>
  <si>
    <t>Defender, extort</t>
    <phoneticPr fontId="4" type="noConversion"/>
  </si>
  <si>
    <t>GRN</t>
  </si>
  <si>
    <t>GRN</t>
    <phoneticPr fontId="4" type="noConversion"/>
  </si>
  <si>
    <t>Batalion</t>
    <phoneticPr fontId="4" type="noConversion"/>
  </si>
  <si>
    <t>GTC</t>
    <phoneticPr fontId="4" type="noConversion"/>
  </si>
  <si>
    <t>RTR</t>
    <phoneticPr fontId="4" type="noConversion"/>
  </si>
  <si>
    <t>DGM</t>
    <phoneticPr fontId="4" type="noConversion"/>
  </si>
  <si>
    <t>RAV</t>
    <phoneticPr fontId="4" type="noConversion"/>
  </si>
  <si>
    <t>GRN</t>
    <phoneticPr fontId="4" type="noConversion"/>
  </si>
  <si>
    <t>1/1 white Spirit with flying</t>
    <phoneticPr fontId="4" type="noConversion"/>
  </si>
  <si>
    <t>RAV</t>
    <phoneticPr fontId="4" type="noConversion"/>
  </si>
  <si>
    <t>RTR</t>
    <phoneticPr fontId="4" type="noConversion"/>
  </si>
  <si>
    <t>Populate</t>
    <phoneticPr fontId="4" type="noConversion"/>
  </si>
  <si>
    <t>Statistics</t>
    <phoneticPr fontId="4" type="noConversion"/>
  </si>
  <si>
    <t>Tokens</t>
    <phoneticPr fontId="4" type="noConversion"/>
  </si>
  <si>
    <t>3/3 Beast</t>
    <phoneticPr fontId="4" type="noConversion"/>
  </si>
  <si>
    <t>Trample, evolve</t>
    <phoneticPr fontId="4" type="noConversion"/>
  </si>
  <si>
    <t>W/UW/U</t>
    <phoneticPr fontId="4" type="noConversion"/>
  </si>
  <si>
    <t>RTR</t>
    <phoneticPr fontId="4" type="noConversion"/>
  </si>
  <si>
    <t>GPT</t>
    <phoneticPr fontId="4" type="noConversion"/>
  </si>
  <si>
    <t>Unleash</t>
    <phoneticPr fontId="4" type="noConversion"/>
  </si>
  <si>
    <t>Haste</t>
    <phoneticPr fontId="4" type="noConversion"/>
  </si>
  <si>
    <t>Evolve</t>
    <phoneticPr fontId="4" type="noConversion"/>
  </si>
  <si>
    <t>Rubblebelt Maaka</t>
    <phoneticPr fontId="4" type="noConversion"/>
  </si>
  <si>
    <t>3R</t>
    <phoneticPr fontId="4" type="noConversion"/>
  </si>
  <si>
    <t>3WW</t>
    <phoneticPr fontId="4" type="noConversion"/>
  </si>
  <si>
    <t>BR</t>
    <phoneticPr fontId="4" type="noConversion"/>
  </si>
  <si>
    <t>Wear // Tear</t>
    <phoneticPr fontId="4" type="noConversion"/>
  </si>
  <si>
    <t>1R / W</t>
    <phoneticPr fontId="4" type="noConversion"/>
  </si>
  <si>
    <t>4WW</t>
    <phoneticPr fontId="4" type="noConversion"/>
  </si>
  <si>
    <t>Etrata, the Silencer</t>
    <phoneticPr fontId="4" type="noConversion"/>
  </si>
  <si>
    <t>Fire Urchin</t>
    <phoneticPr fontId="4" type="noConversion"/>
  </si>
  <si>
    <t>Gateway Plaza</t>
    <phoneticPr fontId="4" type="noConversion"/>
  </si>
  <si>
    <t>March of the Multitudes</t>
    <phoneticPr fontId="4" type="noConversion"/>
  </si>
  <si>
    <t>XGWW</t>
    <phoneticPr fontId="4" type="noConversion"/>
  </si>
  <si>
    <t>Dynacharge</t>
    <phoneticPr fontId="4" type="noConversion"/>
  </si>
  <si>
    <t>R</t>
    <phoneticPr fontId="4" type="noConversion"/>
  </si>
  <si>
    <t>Psychotic Fury</t>
    <phoneticPr fontId="4" type="noConversion"/>
  </si>
  <si>
    <t>1R</t>
    <phoneticPr fontId="4" type="noConversion"/>
  </si>
  <si>
    <t>Risk Factor</t>
    <phoneticPr fontId="4" type="noConversion"/>
  </si>
  <si>
    <t>Inescapable Blaze</t>
    <phoneticPr fontId="4" type="noConversion"/>
  </si>
  <si>
    <t>4RR</t>
    <phoneticPr fontId="4" type="noConversion"/>
  </si>
  <si>
    <t>1UR</t>
  </si>
  <si>
    <t>1UR</t>
    <phoneticPr fontId="4" type="noConversion"/>
  </si>
  <si>
    <t>1WWU</t>
    <phoneticPr fontId="4" type="noConversion"/>
  </si>
  <si>
    <t>2UURR</t>
    <phoneticPr fontId="4" type="noConversion"/>
  </si>
  <si>
    <t>Cosmotronic Wave</t>
    <phoneticPr fontId="4" type="noConversion"/>
  </si>
  <si>
    <t>3R</t>
    <phoneticPr fontId="4" type="noConversion"/>
  </si>
  <si>
    <t>Gravitic Punch</t>
    <phoneticPr fontId="4" type="noConversion"/>
  </si>
  <si>
    <t>Bond of Agony</t>
    <phoneticPr fontId="4" type="noConversion"/>
  </si>
  <si>
    <t>XB</t>
    <phoneticPr fontId="4" type="noConversion"/>
  </si>
  <si>
    <t>Empty the Catacombs</t>
    <phoneticPr fontId="4" type="noConversion"/>
  </si>
  <si>
    <t>3B</t>
    <phoneticPr fontId="4" type="noConversion"/>
  </si>
  <si>
    <t>2RR</t>
    <phoneticPr fontId="4" type="noConversion"/>
  </si>
  <si>
    <t>Cinder Elemental</t>
    <phoneticPr fontId="4" type="noConversion"/>
  </si>
  <si>
    <t>Electrostatic Field</t>
    <phoneticPr fontId="4" type="noConversion"/>
  </si>
  <si>
    <t>Foundry Street Denizen</t>
    <phoneticPr fontId="4" type="noConversion"/>
  </si>
  <si>
    <t>Erratic Cyclops</t>
    <phoneticPr fontId="4" type="noConversion"/>
  </si>
  <si>
    <t>Batterhorn</t>
    <phoneticPr fontId="4" type="noConversion"/>
  </si>
  <si>
    <t>4R</t>
    <phoneticPr fontId="4" type="noConversion"/>
  </si>
  <si>
    <t>Pontiff of Blight</t>
    <phoneticPr fontId="4" type="noConversion"/>
  </si>
  <si>
    <t>4BB</t>
    <phoneticPr fontId="4" type="noConversion"/>
  </si>
  <si>
    <t>Deadly Visit</t>
    <phoneticPr fontId="4" type="noConversion"/>
  </si>
  <si>
    <t>3BB</t>
    <phoneticPr fontId="4" type="noConversion"/>
  </si>
  <si>
    <t>Izzet</t>
    <phoneticPr fontId="4" type="noConversion"/>
  </si>
  <si>
    <t>5WU</t>
    <phoneticPr fontId="4" type="noConversion"/>
  </si>
  <si>
    <t>Carnival Hellsteed</t>
    <phoneticPr fontId="4" type="noConversion"/>
  </si>
  <si>
    <t>Beast Whisperer</t>
    <phoneticPr fontId="4" type="noConversion"/>
  </si>
  <si>
    <t>2GG</t>
    <phoneticPr fontId="4" type="noConversion"/>
  </si>
  <si>
    <t>Burglar Rat</t>
    <phoneticPr fontId="4" type="noConversion"/>
  </si>
  <si>
    <t>Simic Fluxmage</t>
    <phoneticPr fontId="4" type="noConversion"/>
  </si>
  <si>
    <t>2U</t>
    <phoneticPr fontId="4" type="noConversion"/>
  </si>
  <si>
    <t>Rakdos Signet</t>
    <phoneticPr fontId="4" type="noConversion"/>
  </si>
  <si>
    <t>Skymark Roc</t>
    <phoneticPr fontId="4" type="noConversion"/>
  </si>
  <si>
    <t>2WU</t>
    <phoneticPr fontId="4" type="noConversion"/>
  </si>
  <si>
    <t>RG</t>
    <phoneticPr fontId="4" type="noConversion"/>
  </si>
  <si>
    <t>Simic</t>
    <phoneticPr fontId="4" type="noConversion"/>
  </si>
  <si>
    <t>Azorius</t>
    <phoneticPr fontId="4" type="noConversion"/>
  </si>
  <si>
    <t>Golgari</t>
    <phoneticPr fontId="4" type="noConversion"/>
  </si>
  <si>
    <t>Orzhov</t>
    <phoneticPr fontId="4" type="noConversion"/>
  </si>
  <si>
    <t>DIS</t>
    <phoneticPr fontId="4" type="noConversion"/>
  </si>
  <si>
    <t>Boros</t>
    <phoneticPr fontId="4" type="noConversion"/>
  </si>
  <si>
    <t>GTC</t>
    <phoneticPr fontId="4" type="noConversion"/>
  </si>
  <si>
    <t>Goglari</t>
    <phoneticPr fontId="4" type="noConversion"/>
  </si>
  <si>
    <t>Colorless</t>
    <phoneticPr fontId="4" type="noConversion"/>
  </si>
  <si>
    <t>Dimir</t>
    <phoneticPr fontId="4" type="noConversion"/>
  </si>
  <si>
    <t>Dredge</t>
    <phoneticPr fontId="4" type="noConversion"/>
  </si>
  <si>
    <t>WUBRG</t>
    <phoneticPr fontId="4" type="noConversion"/>
  </si>
  <si>
    <t>Golgari</t>
    <phoneticPr fontId="4" type="noConversion"/>
  </si>
  <si>
    <t>Defender</t>
    <phoneticPr fontId="4" type="noConversion"/>
  </si>
  <si>
    <t>Trample</t>
    <phoneticPr fontId="4" type="noConversion"/>
  </si>
  <si>
    <t>GRN</t>
    <phoneticPr fontId="4" type="noConversion"/>
  </si>
  <si>
    <t>Unleash</t>
    <phoneticPr fontId="4" type="noConversion"/>
  </si>
  <si>
    <t>GRN</t>
    <phoneticPr fontId="4" type="noConversion"/>
  </si>
  <si>
    <t>RTR</t>
    <phoneticPr fontId="4" type="noConversion"/>
  </si>
  <si>
    <t>Trample, unleash</t>
    <phoneticPr fontId="4" type="noConversion"/>
  </si>
  <si>
    <t>Double strike, bloodrush</t>
    <phoneticPr fontId="4" type="noConversion"/>
  </si>
  <si>
    <t>GRN</t>
    <phoneticPr fontId="4" type="noConversion"/>
  </si>
  <si>
    <t>Replicate</t>
    <phoneticPr fontId="4" type="noConversion"/>
  </si>
  <si>
    <t>Selesnya</t>
    <phoneticPr fontId="4" type="noConversion"/>
  </si>
  <si>
    <t>Gruul</t>
    <phoneticPr fontId="4" type="noConversion"/>
  </si>
  <si>
    <t>GPT</t>
    <phoneticPr fontId="4" type="noConversion"/>
  </si>
  <si>
    <t>Skarrg, the Rage Pits</t>
    <phoneticPr fontId="4" type="noConversion"/>
  </si>
  <si>
    <t>Boros</t>
    <phoneticPr fontId="4" type="noConversion"/>
  </si>
  <si>
    <t>Golgari</t>
    <phoneticPr fontId="4" type="noConversion"/>
  </si>
  <si>
    <t>Selesnya</t>
    <phoneticPr fontId="4" type="noConversion"/>
  </si>
  <si>
    <t>Colorless</t>
    <phoneticPr fontId="4" type="noConversion"/>
  </si>
  <si>
    <t>Transguild Promenade</t>
    <phoneticPr fontId="4" type="noConversion"/>
  </si>
  <si>
    <t>Defender</t>
    <phoneticPr fontId="4" type="noConversion"/>
  </si>
  <si>
    <t>DGM</t>
    <phoneticPr fontId="4" type="noConversion"/>
  </si>
  <si>
    <t>4GW</t>
    <phoneticPr fontId="4" type="noConversion"/>
  </si>
  <si>
    <t>Epic Experiment</t>
    <phoneticPr fontId="4" type="noConversion"/>
  </si>
  <si>
    <t>1WB</t>
    <phoneticPr fontId="4" type="noConversion"/>
  </si>
  <si>
    <t>GPT</t>
    <phoneticPr fontId="4" type="noConversion"/>
  </si>
  <si>
    <t>2BB</t>
    <phoneticPr fontId="4" type="noConversion"/>
  </si>
  <si>
    <t>1B</t>
    <phoneticPr fontId="4" type="noConversion"/>
  </si>
  <si>
    <t>Crypt Incursion</t>
    <phoneticPr fontId="4" type="noConversion"/>
  </si>
  <si>
    <t>2B</t>
    <phoneticPr fontId="4" type="noConversion"/>
  </si>
  <si>
    <t>Racecourse Fury</t>
    <phoneticPr fontId="4" type="noConversion"/>
  </si>
  <si>
    <t>War's Toll</t>
    <phoneticPr fontId="4" type="noConversion"/>
  </si>
  <si>
    <t>Civic Saber</t>
    <phoneticPr fontId="4" type="noConversion"/>
  </si>
  <si>
    <t>Gruul War Plow</t>
    <phoneticPr fontId="4" type="noConversion"/>
  </si>
  <si>
    <t>Muse Vessel</t>
    <phoneticPr fontId="4" type="noConversion"/>
  </si>
  <si>
    <t>Evolution Vat</t>
    <phoneticPr fontId="4" type="noConversion"/>
  </si>
  <si>
    <t>Codex Shredder</t>
    <phoneticPr fontId="4" type="noConversion"/>
  </si>
  <si>
    <t>Domri Rade</t>
    <phoneticPr fontId="4" type="noConversion"/>
  </si>
  <si>
    <t>1RG</t>
    <phoneticPr fontId="4" type="noConversion"/>
  </si>
  <si>
    <t>1UU</t>
    <phoneticPr fontId="4" type="noConversion"/>
  </si>
  <si>
    <t>Last Thoughts</t>
    <phoneticPr fontId="4" type="noConversion"/>
  </si>
  <si>
    <t>3U</t>
    <phoneticPr fontId="4" type="noConversion"/>
  </si>
  <si>
    <t>Beacon Bolt</t>
  </si>
  <si>
    <t>Color Identity</t>
    <phoneticPr fontId="4" type="noConversion"/>
  </si>
  <si>
    <t>Izzet</t>
  </si>
  <si>
    <t>Izzet</t>
    <phoneticPr fontId="4" type="noConversion"/>
  </si>
  <si>
    <t>Boros</t>
    <phoneticPr fontId="4" type="noConversion"/>
  </si>
  <si>
    <t>Golgari</t>
    <phoneticPr fontId="4" type="noConversion"/>
  </si>
  <si>
    <t>Selesnya</t>
    <phoneticPr fontId="4" type="noConversion"/>
  </si>
  <si>
    <t>Azorius</t>
    <phoneticPr fontId="4" type="noConversion"/>
  </si>
  <si>
    <t>RAV</t>
    <phoneticPr fontId="4" type="noConversion"/>
  </si>
  <si>
    <t>Populate</t>
    <phoneticPr fontId="4" type="noConversion"/>
  </si>
  <si>
    <t>Flying, first strike</t>
    <phoneticPr fontId="4" type="noConversion"/>
  </si>
  <si>
    <t>Flying, haste</t>
    <phoneticPr fontId="4" type="noConversion"/>
  </si>
  <si>
    <t>First strike, deathtouch</t>
    <phoneticPr fontId="4" type="noConversion"/>
  </si>
  <si>
    <t>Trample</t>
    <phoneticPr fontId="4" type="noConversion"/>
  </si>
  <si>
    <t>Flying, vigilance, haste</t>
    <phoneticPr fontId="4" type="noConversion"/>
  </si>
  <si>
    <t>First strike, haste, unleash</t>
    <phoneticPr fontId="4" type="noConversion"/>
  </si>
  <si>
    <t>DGM</t>
    <phoneticPr fontId="4" type="noConversion"/>
  </si>
  <si>
    <t>Nightmare Void</t>
    <phoneticPr fontId="4" type="noConversion"/>
  </si>
  <si>
    <t>2WW</t>
    <phoneticPr fontId="4" type="noConversion"/>
  </si>
  <si>
    <t>Bounty Agent</t>
    <phoneticPr fontId="4" type="noConversion"/>
  </si>
  <si>
    <t>1W</t>
    <phoneticPr fontId="4" type="noConversion"/>
  </si>
  <si>
    <t>Court Street Denizen</t>
    <phoneticPr fontId="4" type="noConversion"/>
  </si>
  <si>
    <t>2W</t>
    <phoneticPr fontId="4" type="noConversion"/>
  </si>
  <si>
    <t>Azorius</t>
    <phoneticPr fontId="4" type="noConversion"/>
  </si>
  <si>
    <t>Dimir</t>
    <phoneticPr fontId="4" type="noConversion"/>
  </si>
  <si>
    <t>Boros</t>
    <phoneticPr fontId="4" type="noConversion"/>
  </si>
  <si>
    <t>First strike</t>
    <phoneticPr fontId="4" type="noConversion"/>
  </si>
  <si>
    <t>Double strike</t>
    <phoneticPr fontId="4" type="noConversion"/>
  </si>
  <si>
    <t>Batalion</t>
    <phoneticPr fontId="4" type="noConversion"/>
  </si>
  <si>
    <t>RTR</t>
    <phoneticPr fontId="4" type="noConversion"/>
  </si>
  <si>
    <t>GTC</t>
    <phoneticPr fontId="4" type="noConversion"/>
  </si>
  <si>
    <t>RTR</t>
    <phoneticPr fontId="4" type="noConversion"/>
  </si>
  <si>
    <t>Convoke</t>
    <phoneticPr fontId="4" type="noConversion"/>
  </si>
  <si>
    <t>RAV</t>
    <phoneticPr fontId="4" type="noConversion"/>
  </si>
  <si>
    <t>Flying</t>
    <phoneticPr fontId="4" type="noConversion"/>
  </si>
  <si>
    <t>GTC</t>
    <phoneticPr fontId="4" type="noConversion"/>
  </si>
  <si>
    <t>1R</t>
    <phoneticPr fontId="4" type="noConversion"/>
  </si>
  <si>
    <t>RTR</t>
    <phoneticPr fontId="4" type="noConversion"/>
  </si>
  <si>
    <t>Skullcrack</t>
    <phoneticPr fontId="4" type="noConversion"/>
  </si>
  <si>
    <t>GTC</t>
    <phoneticPr fontId="4" type="noConversion"/>
  </si>
  <si>
    <t>Goblin Rally</t>
    <phoneticPr fontId="4" type="noConversion"/>
  </si>
  <si>
    <t>3RR</t>
    <phoneticPr fontId="4" type="noConversion"/>
  </si>
  <si>
    <t>RTR</t>
    <phoneticPr fontId="4" type="noConversion"/>
  </si>
  <si>
    <t>Haste, batalion</t>
    <phoneticPr fontId="4" type="noConversion"/>
  </si>
  <si>
    <t>RAV</t>
    <phoneticPr fontId="4" type="noConversion"/>
  </si>
  <si>
    <t>Hunted Witness</t>
    <phoneticPr fontId="4" type="noConversion"/>
  </si>
  <si>
    <t>GRN</t>
    <phoneticPr fontId="4" type="noConversion"/>
  </si>
  <si>
    <t>Legion Warboss</t>
    <phoneticPr fontId="4" type="noConversion"/>
  </si>
  <si>
    <t>Mentor</t>
    <phoneticPr fontId="4" type="noConversion"/>
  </si>
  <si>
    <t>GTC</t>
    <phoneticPr fontId="4" type="noConversion"/>
  </si>
  <si>
    <t>Ogre Slumlord</t>
    <phoneticPr fontId="4" type="noConversion"/>
  </si>
  <si>
    <t>3B</t>
    <phoneticPr fontId="4" type="noConversion"/>
  </si>
  <si>
    <t>2B</t>
    <phoneticPr fontId="4" type="noConversion"/>
  </si>
  <si>
    <t>Call of the Conclave</t>
    <phoneticPr fontId="4" type="noConversion"/>
  </si>
  <si>
    <t>GW</t>
    <phoneticPr fontId="4" type="noConversion"/>
  </si>
  <si>
    <t>Selsenya</t>
    <phoneticPr fontId="4" type="noConversion"/>
  </si>
  <si>
    <t>Giant Adephage</t>
    <phoneticPr fontId="4" type="noConversion"/>
  </si>
  <si>
    <t>GTC</t>
    <phoneticPr fontId="4" type="noConversion"/>
  </si>
  <si>
    <t>1/1 white Bird with flying</t>
    <phoneticPr fontId="4" type="noConversion"/>
  </si>
  <si>
    <t>6/6 red Dragon with flying</t>
    <phoneticPr fontId="4" type="noConversion"/>
  </si>
  <si>
    <t>1/1 black Assassin</t>
    <phoneticPr fontId="4" type="noConversion"/>
  </si>
  <si>
    <t>1/1 black Bat with flying</t>
    <phoneticPr fontId="4" type="noConversion"/>
  </si>
  <si>
    <t>3/3 green Centaur</t>
    <phoneticPr fontId="4" type="noConversion"/>
  </si>
  <si>
    <t>4BBB</t>
    <phoneticPr fontId="4" type="noConversion"/>
  </si>
  <si>
    <t>GTC</t>
    <phoneticPr fontId="4" type="noConversion"/>
  </si>
  <si>
    <t>Flying, regenerate</t>
    <phoneticPr fontId="4" type="noConversion"/>
  </si>
  <si>
    <t>Extort</t>
    <phoneticPr fontId="4" type="noConversion"/>
  </si>
  <si>
    <t>Unleash</t>
    <phoneticPr fontId="4" type="noConversion"/>
  </si>
  <si>
    <t>Extort</t>
    <phoneticPr fontId="4" type="noConversion"/>
  </si>
  <si>
    <t>Invoke the Firemind</t>
    <phoneticPr fontId="4" type="noConversion"/>
  </si>
  <si>
    <t>XUUR</t>
    <phoneticPr fontId="4" type="noConversion"/>
  </si>
  <si>
    <t>Razia's Purification</t>
    <phoneticPr fontId="4" type="noConversion"/>
  </si>
  <si>
    <t>1B/RB/R</t>
    <phoneticPr fontId="4" type="noConversion"/>
  </si>
  <si>
    <t>Rakdos, Lord of Riots</t>
    <phoneticPr fontId="4" type="noConversion"/>
  </si>
  <si>
    <t>BBRR</t>
    <phoneticPr fontId="4" type="noConversion"/>
  </si>
  <si>
    <t>Primordial Sage</t>
    <phoneticPr fontId="4" type="noConversion"/>
  </si>
  <si>
    <t>4GG</t>
    <phoneticPr fontId="4" type="noConversion"/>
  </si>
  <si>
    <t>Arboretum Elemental</t>
    <phoneticPr fontId="4" type="noConversion"/>
  </si>
  <si>
    <t>7GG</t>
    <phoneticPr fontId="4" type="noConversion"/>
  </si>
  <si>
    <t>Utvara Hellkite</t>
    <phoneticPr fontId="4" type="noConversion"/>
  </si>
  <si>
    <t>6RR</t>
    <phoneticPr fontId="4" type="noConversion"/>
  </si>
  <si>
    <t>Bloodfray Giant</t>
    <phoneticPr fontId="4" type="noConversion"/>
  </si>
  <si>
    <t>RAV</t>
    <phoneticPr fontId="4" type="noConversion"/>
  </si>
  <si>
    <t>Surveil</t>
    <phoneticPr fontId="4" type="noConversion"/>
  </si>
  <si>
    <t>Surveil</t>
    <phoneticPr fontId="4" type="noConversion"/>
  </si>
  <si>
    <t>Creatures</t>
    <phoneticPr fontId="4" type="noConversion"/>
  </si>
  <si>
    <t>Spells</t>
    <phoneticPr fontId="4" type="noConversion"/>
  </si>
  <si>
    <t>Total</t>
    <phoneticPr fontId="4" type="noConversion"/>
  </si>
  <si>
    <t>White</t>
    <phoneticPr fontId="4" type="noConversion"/>
  </si>
  <si>
    <t>Colorless</t>
    <phoneticPr fontId="4" type="noConversion"/>
  </si>
  <si>
    <t>Vigilance, reach</t>
    <phoneticPr fontId="4" type="noConversion"/>
  </si>
  <si>
    <t>Archon of the Triumvirate</t>
    <phoneticPr fontId="4" type="noConversion"/>
  </si>
  <si>
    <t>DIS</t>
    <phoneticPr fontId="4" type="noConversion"/>
  </si>
  <si>
    <t>Skarrg Guildmage</t>
    <phoneticPr fontId="4" type="noConversion"/>
  </si>
  <si>
    <t>Populate</t>
    <phoneticPr fontId="4" type="noConversion"/>
  </si>
  <si>
    <t>Cryptborn Horror</t>
    <phoneticPr fontId="4" type="noConversion"/>
  </si>
  <si>
    <t>Golgari</t>
    <phoneticPr fontId="4" type="noConversion"/>
  </si>
  <si>
    <t>Dredge</t>
    <phoneticPr fontId="4" type="noConversion"/>
  </si>
  <si>
    <t>GRN</t>
    <phoneticPr fontId="4" type="noConversion"/>
  </si>
  <si>
    <t>DGM</t>
    <phoneticPr fontId="4" type="noConversion"/>
  </si>
  <si>
    <t>RTR</t>
    <phoneticPr fontId="4" type="noConversion"/>
  </si>
  <si>
    <t>GTC</t>
    <phoneticPr fontId="4" type="noConversion"/>
  </si>
  <si>
    <t>RAV</t>
    <phoneticPr fontId="4" type="noConversion"/>
  </si>
  <si>
    <t>DIS</t>
    <phoneticPr fontId="4" type="noConversion"/>
  </si>
  <si>
    <t>4BR</t>
    <phoneticPr fontId="4" type="noConversion"/>
  </si>
  <si>
    <t>1/1 green Saproling</t>
    <phoneticPr fontId="4" type="noConversion"/>
  </si>
  <si>
    <t>Evolve, regenerate</t>
    <phoneticPr fontId="4" type="noConversion"/>
  </si>
  <si>
    <t>GTC</t>
    <phoneticPr fontId="4" type="noConversion"/>
  </si>
  <si>
    <t>RAV</t>
    <phoneticPr fontId="4" type="noConversion"/>
  </si>
  <si>
    <t>RAV</t>
    <phoneticPr fontId="4" type="noConversion"/>
  </si>
  <si>
    <t>Convoke</t>
    <phoneticPr fontId="4" type="noConversion"/>
  </si>
  <si>
    <t>Dredge</t>
    <phoneticPr fontId="4" type="noConversion"/>
  </si>
  <si>
    <t>Defender</t>
    <phoneticPr fontId="4" type="noConversion"/>
  </si>
  <si>
    <t>Hexproof</t>
    <phoneticPr fontId="4" type="noConversion"/>
  </si>
  <si>
    <t>Graft</t>
    <phoneticPr fontId="4" type="noConversion"/>
  </si>
  <si>
    <t>Deathtouch, bloodrush</t>
    <phoneticPr fontId="4" type="noConversion"/>
  </si>
  <si>
    <t>Defender</t>
    <phoneticPr fontId="4" type="noConversion"/>
  </si>
  <si>
    <t>Haste, undergrowth</t>
    <phoneticPr fontId="4" type="noConversion"/>
  </si>
  <si>
    <t>Lord of the Void</t>
    <phoneticPr fontId="4" type="noConversion"/>
  </si>
  <si>
    <t>1B</t>
    <phoneticPr fontId="4" type="noConversion"/>
  </si>
  <si>
    <t>RAV</t>
    <phoneticPr fontId="4" type="noConversion"/>
  </si>
  <si>
    <t>Blustersquall</t>
    <phoneticPr fontId="4" type="noConversion"/>
  </si>
  <si>
    <t>Simic</t>
    <phoneticPr fontId="4" type="noConversion"/>
  </si>
  <si>
    <t>Cytospawn Shambler</t>
    <phoneticPr fontId="4" type="noConversion"/>
  </si>
  <si>
    <t>Concerted Effort</t>
    <phoneticPr fontId="4" type="noConversion"/>
  </si>
  <si>
    <t>Dimir House Guard</t>
    <phoneticPr fontId="4" type="noConversion"/>
  </si>
  <si>
    <t>Last Gasp</t>
    <phoneticPr fontId="4" type="noConversion"/>
  </si>
  <si>
    <t>Azorius Chancery</t>
    <phoneticPr fontId="4" type="noConversion"/>
  </si>
  <si>
    <t>Prime Speaker Zegana</t>
    <phoneticPr fontId="4" type="noConversion"/>
  </si>
  <si>
    <t>Momir Vig, Simic Visionary</t>
    <phoneticPr fontId="4" type="noConversion"/>
  </si>
  <si>
    <t>Jarad, Golgari Lich Lord</t>
    <phoneticPr fontId="4" type="noConversion"/>
  </si>
  <si>
    <t>Agrus Kos, Wojek Veteran</t>
    <phoneticPr fontId="4" type="noConversion"/>
  </si>
  <si>
    <t>Orzhov Basilica</t>
    <phoneticPr fontId="4" type="noConversion"/>
  </si>
  <si>
    <t>1B</t>
    <phoneticPr fontId="4" type="noConversion"/>
  </si>
  <si>
    <t>GPT</t>
    <phoneticPr fontId="4" type="noConversion"/>
  </si>
  <si>
    <t>GTC</t>
    <phoneticPr fontId="4" type="noConversion"/>
  </si>
  <si>
    <t>2/2 green and white legendary Wolf</t>
    <phoneticPr fontId="4" type="noConversion"/>
  </si>
  <si>
    <t>2/2 white Knight with vigilance</t>
    <phoneticPr fontId="4" type="noConversion"/>
  </si>
  <si>
    <t>3/3 green Frog Lizard</t>
    <phoneticPr fontId="4" type="noConversion"/>
  </si>
  <si>
    <t>5/5 green Wurm with trample</t>
    <phoneticPr fontId="4" type="noConversion"/>
  </si>
  <si>
    <t>Teysa, Orzhov Scion</t>
    <phoneticPr fontId="4" type="noConversion"/>
  </si>
  <si>
    <t>Flying</t>
    <phoneticPr fontId="4" type="noConversion"/>
  </si>
  <si>
    <t>Flying</t>
    <phoneticPr fontId="4" type="noConversion"/>
  </si>
  <si>
    <t>Skyknight Legionnaire</t>
    <phoneticPr fontId="4" type="noConversion"/>
  </si>
  <si>
    <t>Flying, haste</t>
    <phoneticPr fontId="4" type="noConversion"/>
  </si>
  <si>
    <t>Unblockable</t>
    <phoneticPr fontId="4" type="noConversion"/>
  </si>
  <si>
    <t>First strike, haste</t>
    <phoneticPr fontId="4" type="noConversion"/>
  </si>
  <si>
    <t>Bloodrush</t>
    <phoneticPr fontId="4" type="noConversion"/>
  </si>
  <si>
    <t>Hexproof</t>
    <phoneticPr fontId="4" type="noConversion"/>
  </si>
  <si>
    <t>Flash</t>
    <phoneticPr fontId="4" type="noConversion"/>
  </si>
  <si>
    <t>Scavenge</t>
    <phoneticPr fontId="4" type="noConversion"/>
  </si>
  <si>
    <t>Dredge, regenerate</t>
    <phoneticPr fontId="4" type="noConversion"/>
  </si>
  <si>
    <t>GRN</t>
    <phoneticPr fontId="4" type="noConversion"/>
  </si>
  <si>
    <t>Land</t>
    <phoneticPr fontId="4" type="noConversion"/>
  </si>
  <si>
    <t>Total cards</t>
    <phoneticPr fontId="4" type="noConversion"/>
  </si>
  <si>
    <t>Total CMC</t>
    <phoneticPr fontId="4" type="noConversion"/>
  </si>
  <si>
    <t>Gold</t>
    <phoneticPr fontId="4" type="noConversion"/>
  </si>
  <si>
    <t>Auger Spree</t>
    <phoneticPr fontId="4" type="noConversion"/>
  </si>
  <si>
    <t>Transmute</t>
    <phoneticPr fontId="4" type="noConversion"/>
  </si>
  <si>
    <t>Stitch in Time</t>
    <phoneticPr fontId="4" type="noConversion"/>
  </si>
  <si>
    <t>GPT</t>
    <phoneticPr fontId="4" type="noConversion"/>
  </si>
  <si>
    <t>Trample</t>
    <phoneticPr fontId="4" type="noConversion"/>
  </si>
  <si>
    <t>Gatekeeper Gargoyle</t>
    <phoneticPr fontId="4" type="noConversion"/>
  </si>
  <si>
    <t>RAV</t>
    <phoneticPr fontId="4" type="noConversion"/>
  </si>
  <si>
    <t>DIS</t>
    <phoneticPr fontId="4" type="noConversion"/>
  </si>
  <si>
    <t>Followed Footsteps</t>
    <phoneticPr fontId="4" type="noConversion"/>
  </si>
  <si>
    <t>3UU</t>
    <phoneticPr fontId="4" type="noConversion"/>
  </si>
  <si>
    <t>RAV</t>
    <phoneticPr fontId="4" type="noConversion"/>
  </si>
  <si>
    <t>Sword of the Paruns</t>
    <phoneticPr fontId="4" type="noConversion"/>
  </si>
  <si>
    <t>DIS</t>
    <phoneticPr fontId="4" type="noConversion"/>
  </si>
  <si>
    <t>2/2 green and white Elf Knigth with vigilance</t>
    <phoneticPr fontId="4" type="noConversion"/>
  </si>
  <si>
    <t>8/8 green and white Elemental with vigilance</t>
    <phoneticPr fontId="4" type="noConversion"/>
  </si>
  <si>
    <t>1/1 white Soldier with lifelink</t>
    <phoneticPr fontId="4" type="noConversion"/>
  </si>
  <si>
    <t>1/1 black Rat</t>
    <phoneticPr fontId="4" type="noConversion"/>
  </si>
  <si>
    <t>1/1 blue Bird Illusion with flying</t>
    <phoneticPr fontId="4" type="noConversion"/>
  </si>
  <si>
    <t>4G</t>
    <phoneticPr fontId="4" type="noConversion"/>
  </si>
  <si>
    <t>2R</t>
    <phoneticPr fontId="4" type="noConversion"/>
  </si>
  <si>
    <t>Act of Treason</t>
    <phoneticPr fontId="4" type="noConversion"/>
  </si>
  <si>
    <t>Replicate</t>
    <phoneticPr fontId="4" type="noConversion"/>
  </si>
  <si>
    <t>GPT</t>
    <phoneticPr fontId="4" type="noConversion"/>
  </si>
  <si>
    <t>Overload</t>
    <phoneticPr fontId="4" type="noConversion"/>
  </si>
  <si>
    <t>GRN</t>
    <phoneticPr fontId="4" type="noConversion"/>
  </si>
  <si>
    <t>Jump-start</t>
    <phoneticPr fontId="4" type="noConversion"/>
  </si>
  <si>
    <t>Flying, evolve</t>
    <phoneticPr fontId="4" type="noConversion"/>
  </si>
  <si>
    <t>GTC</t>
    <phoneticPr fontId="4" type="noConversion"/>
  </si>
  <si>
    <t>Flying, surveil</t>
    <phoneticPr fontId="4" type="noConversion"/>
  </si>
  <si>
    <t>GRN</t>
    <phoneticPr fontId="4" type="noConversion"/>
  </si>
  <si>
    <t>Defender, flying, transmute</t>
    <phoneticPr fontId="4" type="noConversion"/>
  </si>
  <si>
    <t>Evolve</t>
    <phoneticPr fontId="4" type="noConversion"/>
  </si>
  <si>
    <t>Flying</t>
    <phoneticPr fontId="4" type="noConversion"/>
  </si>
  <si>
    <t>Cytoplast Manipulator</t>
    <phoneticPr fontId="4" type="noConversion"/>
  </si>
  <si>
    <t>Flying, surveil</t>
    <phoneticPr fontId="4" type="noConversion"/>
  </si>
  <si>
    <t>Flash, flying, surveil</t>
    <phoneticPr fontId="4" type="noConversion"/>
  </si>
  <si>
    <t>Cipher</t>
    <phoneticPr fontId="4" type="noConversion"/>
  </si>
  <si>
    <t>Cipher</t>
    <phoneticPr fontId="4" type="noConversion"/>
  </si>
  <si>
    <t>Basilica Guards</t>
    <phoneticPr fontId="4" type="noConversion"/>
  </si>
  <si>
    <t>Extort</t>
    <phoneticPr fontId="4" type="noConversion"/>
  </si>
  <si>
    <t>Trample, Regenerate</t>
    <phoneticPr fontId="4" type="noConversion"/>
  </si>
  <si>
    <t>Haste, Scavenge</t>
    <phoneticPr fontId="4" type="noConversion"/>
  </si>
  <si>
    <t>Flying, Haunt</t>
    <phoneticPr fontId="4" type="noConversion"/>
  </si>
  <si>
    <t>Flying, Batalion</t>
    <phoneticPr fontId="4" type="noConversion"/>
  </si>
  <si>
    <t>Trample, Bloodrush</t>
    <phoneticPr fontId="4" type="noConversion"/>
  </si>
  <si>
    <t>Indestructible, Batalion</t>
    <phoneticPr fontId="4" type="noConversion"/>
  </si>
  <si>
    <t>Mana Curve</t>
    <phoneticPr fontId="4" type="noConversion"/>
  </si>
  <si>
    <t>Artifacts</t>
    <phoneticPr fontId="4" type="noConversion"/>
  </si>
  <si>
    <t>1/1 red Goblin</t>
    <phoneticPr fontId="4" type="noConversion"/>
  </si>
  <si>
    <t>1/1 white Soldier</t>
    <phoneticPr fontId="4" type="noConversion"/>
  </si>
  <si>
    <t>1/1 red and white Soldier with haste</t>
    <phoneticPr fontId="4" type="noConversion"/>
  </si>
  <si>
    <t>*/* green and white Elemental</t>
    <phoneticPr fontId="4" type="noConversion"/>
  </si>
  <si>
    <t>Flying, deathtouch, dredge</t>
    <phoneticPr fontId="4" type="noConversion"/>
  </si>
  <si>
    <t>RAV</t>
    <phoneticPr fontId="4" type="noConversion"/>
  </si>
  <si>
    <t>4RW</t>
    <phoneticPr fontId="4" type="noConversion"/>
  </si>
  <si>
    <t>Overload</t>
    <phoneticPr fontId="4" type="noConversion"/>
  </si>
  <si>
    <t>Defender, surveil</t>
    <phoneticPr fontId="4" type="noConversion"/>
  </si>
  <si>
    <t>GRN</t>
    <phoneticPr fontId="4" type="noConversion"/>
  </si>
  <si>
    <t>Deathtpouch</t>
    <phoneticPr fontId="4" type="noConversion"/>
  </si>
  <si>
    <t>GRN</t>
    <phoneticPr fontId="4" type="noConversion"/>
  </si>
  <si>
    <t>RAV</t>
    <phoneticPr fontId="4" type="noConversion"/>
  </si>
  <si>
    <t>GTC</t>
    <phoneticPr fontId="4" type="noConversion"/>
  </si>
  <si>
    <t>RTR</t>
    <phoneticPr fontId="4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</si>
</sst>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 applyProtection="1"/>
    <xf numFmtId="0" fontId="0" fillId="0" borderId="0" xfId="0" applyAlignment="1"/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538"/>
  <sheetViews>
    <sheetView tabSelected="1" view="pageLayout" topLeftCell="A51" workbookViewId="0">
      <selection activeCell="E63" sqref="E63"/>
    </sheetView>
  </sheetViews>
  <sheetFormatPr baseColWidth="10" defaultRowHeight="13"/>
  <sheetData>
    <row r="1" spans="1:10" s="1" customFormat="1">
      <c r="A1" s="1" t="s">
        <v>632</v>
      </c>
      <c r="B1" s="1" t="s">
        <v>476</v>
      </c>
      <c r="C1" s="1" t="s">
        <v>477</v>
      </c>
      <c r="D1" s="1" t="s">
        <v>478</v>
      </c>
      <c r="E1" s="1" t="s">
        <v>479</v>
      </c>
      <c r="F1" s="1" t="s">
        <v>480</v>
      </c>
      <c r="G1" s="1" t="s">
        <v>481</v>
      </c>
      <c r="H1" s="1" t="s">
        <v>847</v>
      </c>
      <c r="I1" s="1" t="s">
        <v>482</v>
      </c>
      <c r="J1" s="1" t="s">
        <v>483</v>
      </c>
    </row>
    <row r="2" spans="1:10" s="1" customFormat="1">
      <c r="A2" s="1" t="s">
        <v>484</v>
      </c>
      <c r="C2" s="2"/>
    </row>
    <row r="3" spans="1:10" s="1" customFormat="1">
      <c r="A3" s="1" t="str">
        <f>"Creatures ("&amp;ROWS(D4:D24)&amp;")"</f>
        <v>Creatures (21)</v>
      </c>
      <c r="C3" s="2"/>
    </row>
    <row r="4" spans="1:10">
      <c r="A4" t="s">
        <v>54</v>
      </c>
      <c r="C4" s="3" t="s">
        <v>454</v>
      </c>
      <c r="D4">
        <v>1</v>
      </c>
      <c r="G4" t="s">
        <v>719</v>
      </c>
      <c r="I4" t="s">
        <v>720</v>
      </c>
    </row>
    <row r="5" spans="1:10">
      <c r="A5" t="s">
        <v>570</v>
      </c>
      <c r="C5" s="3" t="s">
        <v>569</v>
      </c>
      <c r="D5">
        <v>1</v>
      </c>
      <c r="I5" t="s">
        <v>718</v>
      </c>
    </row>
    <row r="6" spans="1:10">
      <c r="A6" t="s">
        <v>891</v>
      </c>
      <c r="C6" s="3" t="s">
        <v>285</v>
      </c>
      <c r="D6">
        <v>1</v>
      </c>
      <c r="I6" t="s">
        <v>892</v>
      </c>
    </row>
    <row r="7" spans="1:10">
      <c r="A7" t="s">
        <v>865</v>
      </c>
      <c r="C7" s="3" t="s">
        <v>866</v>
      </c>
      <c r="D7">
        <v>2</v>
      </c>
      <c r="I7" t="s">
        <v>718</v>
      </c>
    </row>
    <row r="8" spans="1:10">
      <c r="A8" t="s">
        <v>447</v>
      </c>
      <c r="C8" s="3" t="s">
        <v>448</v>
      </c>
      <c r="D8">
        <v>2</v>
      </c>
      <c r="G8" t="s">
        <v>873</v>
      </c>
      <c r="I8" t="s">
        <v>875</v>
      </c>
    </row>
    <row r="9" spans="1:10">
      <c r="A9" t="s">
        <v>306</v>
      </c>
      <c r="C9" s="3" t="s">
        <v>448</v>
      </c>
      <c r="D9">
        <v>2</v>
      </c>
      <c r="I9" t="s">
        <v>877</v>
      </c>
    </row>
    <row r="10" spans="1:10">
      <c r="A10" t="s">
        <v>364</v>
      </c>
      <c r="C10" s="3" t="s">
        <v>365</v>
      </c>
      <c r="D10">
        <v>2</v>
      </c>
      <c r="G10" t="s">
        <v>872</v>
      </c>
      <c r="I10" t="s">
        <v>721</v>
      </c>
    </row>
    <row r="11" spans="1:10">
      <c r="A11" t="s">
        <v>503</v>
      </c>
      <c r="C11" s="3" t="s">
        <v>504</v>
      </c>
      <c r="D11">
        <v>2</v>
      </c>
      <c r="G11" t="s">
        <v>1042</v>
      </c>
      <c r="I11" t="s">
        <v>881</v>
      </c>
    </row>
    <row r="12" spans="1:10">
      <c r="A12" t="s">
        <v>1041</v>
      </c>
      <c r="C12" s="3" t="s">
        <v>868</v>
      </c>
      <c r="D12">
        <v>3</v>
      </c>
      <c r="G12" t="s">
        <v>716</v>
      </c>
      <c r="I12" t="s">
        <v>876</v>
      </c>
    </row>
    <row r="13" spans="1:10">
      <c r="A13" t="s">
        <v>867</v>
      </c>
      <c r="C13" s="3" t="s">
        <v>868</v>
      </c>
      <c r="D13">
        <v>3</v>
      </c>
      <c r="I13" t="s">
        <v>876</v>
      </c>
    </row>
    <row r="14" spans="1:10">
      <c r="A14" t="s">
        <v>55</v>
      </c>
      <c r="C14" s="3" t="s">
        <v>320</v>
      </c>
      <c r="D14">
        <v>3</v>
      </c>
      <c r="G14" t="s">
        <v>874</v>
      </c>
      <c r="I14" t="s">
        <v>876</v>
      </c>
    </row>
    <row r="15" spans="1:10">
      <c r="A15" t="s">
        <v>118</v>
      </c>
      <c r="C15" s="3" t="s">
        <v>433</v>
      </c>
      <c r="D15">
        <v>3</v>
      </c>
      <c r="I15" t="s">
        <v>879</v>
      </c>
    </row>
    <row r="16" spans="1:10">
      <c r="A16" s="6" t="s">
        <v>205</v>
      </c>
      <c r="C16" s="3" t="s">
        <v>864</v>
      </c>
      <c r="D16">
        <v>4</v>
      </c>
      <c r="I16" t="s">
        <v>721</v>
      </c>
    </row>
    <row r="17" spans="1:9">
      <c r="A17" t="s">
        <v>321</v>
      </c>
      <c r="C17" s="3" t="s">
        <v>322</v>
      </c>
      <c r="D17">
        <v>4</v>
      </c>
      <c r="I17" t="s">
        <v>879</v>
      </c>
    </row>
    <row r="18" spans="1:9">
      <c r="A18" t="s">
        <v>615</v>
      </c>
      <c r="C18" s="3" t="s">
        <v>616</v>
      </c>
      <c r="D18">
        <v>4</v>
      </c>
      <c r="G18" t="s">
        <v>714</v>
      </c>
      <c r="I18" t="s">
        <v>713</v>
      </c>
    </row>
    <row r="19" spans="1:9">
      <c r="A19" t="s">
        <v>255</v>
      </c>
      <c r="C19" s="3" t="s">
        <v>741</v>
      </c>
      <c r="D19">
        <v>5</v>
      </c>
      <c r="I19" t="s">
        <v>722</v>
      </c>
    </row>
    <row r="20" spans="1:9">
      <c r="A20" t="s">
        <v>707</v>
      </c>
      <c r="C20" s="3" t="s">
        <v>708</v>
      </c>
      <c r="D20">
        <v>5</v>
      </c>
      <c r="G20" t="s">
        <v>878</v>
      </c>
      <c r="I20" t="s">
        <v>724</v>
      </c>
    </row>
    <row r="21" spans="1:9">
      <c r="A21" s="8" t="s">
        <v>159</v>
      </c>
      <c r="C21" s="3" t="s">
        <v>745</v>
      </c>
      <c r="D21">
        <v>6</v>
      </c>
      <c r="G21" s="8" t="s">
        <v>160</v>
      </c>
      <c r="I21" s="8" t="s">
        <v>161</v>
      </c>
    </row>
    <row r="22" spans="1:9">
      <c r="A22" t="s">
        <v>575</v>
      </c>
      <c r="C22" s="3" t="s">
        <v>576</v>
      </c>
      <c r="D22">
        <v>6</v>
      </c>
      <c r="G22" s="8" t="s">
        <v>158</v>
      </c>
      <c r="I22" t="s">
        <v>722</v>
      </c>
    </row>
    <row r="23" spans="1:9">
      <c r="A23" t="s">
        <v>64</v>
      </c>
      <c r="C23" s="3" t="s">
        <v>65</v>
      </c>
      <c r="D23">
        <v>7</v>
      </c>
      <c r="G23" t="s">
        <v>880</v>
      </c>
      <c r="I23" t="s">
        <v>715</v>
      </c>
    </row>
    <row r="24" spans="1:9">
      <c r="A24" t="s">
        <v>181</v>
      </c>
      <c r="C24" s="3" t="s">
        <v>182</v>
      </c>
      <c r="D24">
        <v>9</v>
      </c>
      <c r="G24" t="s">
        <v>880</v>
      </c>
      <c r="I24" t="s">
        <v>723</v>
      </c>
    </row>
    <row r="25" spans="1:9">
      <c r="C25" s="3"/>
    </row>
    <row r="26" spans="1:9" s="1" customFormat="1">
      <c r="A26" s="1" t="str">
        <f>"Enchantments ("&amp;ROWS(D27:D35)&amp;")"</f>
        <v>Enchantments (9)</v>
      </c>
      <c r="C26" s="2"/>
    </row>
    <row r="27" spans="1:9" s="1" customFormat="1">
      <c r="A27" s="1" t="s">
        <v>445</v>
      </c>
      <c r="C27" s="2" t="s">
        <v>446</v>
      </c>
      <c r="D27" s="1">
        <v>1</v>
      </c>
      <c r="I27" s="1" t="s">
        <v>946</v>
      </c>
    </row>
    <row r="28" spans="1:9" s="1" customFormat="1">
      <c r="A28" s="1" t="s">
        <v>247</v>
      </c>
      <c r="C28" s="2" t="s">
        <v>248</v>
      </c>
      <c r="D28" s="1">
        <v>2</v>
      </c>
      <c r="G28" s="1" t="s">
        <v>1042</v>
      </c>
      <c r="I28" s="1" t="s">
        <v>947</v>
      </c>
    </row>
    <row r="29" spans="1:9" s="1" customFormat="1">
      <c r="A29" s="1" t="s">
        <v>198</v>
      </c>
      <c r="C29" s="2" t="s">
        <v>448</v>
      </c>
      <c r="D29" s="1">
        <v>2</v>
      </c>
      <c r="I29" s="1" t="s">
        <v>947</v>
      </c>
    </row>
    <row r="30" spans="1:9" s="1" customFormat="1">
      <c r="A30" s="1" t="s">
        <v>366</v>
      </c>
      <c r="C30" s="2" t="s">
        <v>448</v>
      </c>
      <c r="D30" s="1">
        <v>2</v>
      </c>
      <c r="I30" s="1" t="s">
        <v>946</v>
      </c>
    </row>
    <row r="31" spans="1:9" s="1" customFormat="1">
      <c r="A31" s="1" t="s">
        <v>499</v>
      </c>
      <c r="C31" s="2" t="s">
        <v>504</v>
      </c>
      <c r="D31" s="1">
        <v>2</v>
      </c>
      <c r="E31" s="1" t="s">
        <v>500</v>
      </c>
      <c r="I31" s="1" t="s">
        <v>946</v>
      </c>
    </row>
    <row r="32" spans="1:9" s="1" customFormat="1">
      <c r="A32" s="1" t="s">
        <v>970</v>
      </c>
      <c r="C32" s="2" t="s">
        <v>209</v>
      </c>
      <c r="D32" s="1">
        <v>4</v>
      </c>
      <c r="I32" s="1" t="s">
        <v>211</v>
      </c>
    </row>
    <row r="33" spans="1:9">
      <c r="A33" s="1" t="s">
        <v>508</v>
      </c>
      <c r="C33" s="3" t="s">
        <v>524</v>
      </c>
      <c r="D33">
        <v>4</v>
      </c>
      <c r="I33" s="1" t="s">
        <v>944</v>
      </c>
    </row>
    <row r="34" spans="1:9">
      <c r="A34" s="1" t="s">
        <v>537</v>
      </c>
      <c r="C34" s="3" t="s">
        <v>381</v>
      </c>
      <c r="D34">
        <v>4</v>
      </c>
      <c r="I34" s="1" t="s">
        <v>726</v>
      </c>
    </row>
    <row r="35" spans="1:9">
      <c r="A35" s="1" t="s">
        <v>368</v>
      </c>
      <c r="C35" s="3" t="s">
        <v>369</v>
      </c>
      <c r="D35">
        <v>5</v>
      </c>
      <c r="I35" t="s">
        <v>727</v>
      </c>
    </row>
    <row r="36" spans="1:9">
      <c r="C36" s="3"/>
    </row>
    <row r="37" spans="1:9" s="1" customFormat="1">
      <c r="A37" s="1" t="str">
        <f>"Instants ("&amp;ROWS(D38:D44)&amp;")"</f>
        <v>Instants (7)</v>
      </c>
      <c r="C37" s="2"/>
    </row>
    <row r="38" spans="1:9" s="1" customFormat="1">
      <c r="A38" s="1" t="s">
        <v>284</v>
      </c>
      <c r="C38" s="2" t="s">
        <v>285</v>
      </c>
      <c r="D38" s="1">
        <v>1</v>
      </c>
      <c r="I38" s="1" t="s">
        <v>1010</v>
      </c>
    </row>
    <row r="39" spans="1:9" s="1" customFormat="1">
      <c r="A39" s="1" t="s">
        <v>684</v>
      </c>
      <c r="C39" s="2" t="s">
        <v>685</v>
      </c>
      <c r="D39" s="1">
        <v>1</v>
      </c>
      <c r="I39" s="1" t="s">
        <v>944</v>
      </c>
    </row>
    <row r="40" spans="1:9">
      <c r="A40" t="s">
        <v>410</v>
      </c>
      <c r="C40" s="2" t="s">
        <v>252</v>
      </c>
      <c r="D40">
        <v>3</v>
      </c>
      <c r="G40" t="s">
        <v>878</v>
      </c>
      <c r="I40" s="1" t="s">
        <v>948</v>
      </c>
    </row>
    <row r="41" spans="1:9">
      <c r="A41" t="s">
        <v>440</v>
      </c>
      <c r="C41" s="2" t="s">
        <v>433</v>
      </c>
      <c r="D41">
        <v>3</v>
      </c>
      <c r="I41" s="1" t="s">
        <v>980</v>
      </c>
    </row>
    <row r="42" spans="1:9">
      <c r="A42" t="s">
        <v>399</v>
      </c>
      <c r="C42" s="3" t="s">
        <v>400</v>
      </c>
      <c r="D42">
        <v>3</v>
      </c>
      <c r="I42" s="1" t="s">
        <v>945</v>
      </c>
    </row>
    <row r="43" spans="1:9">
      <c r="A43" t="s">
        <v>412</v>
      </c>
      <c r="C43" s="3" t="s">
        <v>433</v>
      </c>
      <c r="D43">
        <v>3</v>
      </c>
      <c r="G43" t="s">
        <v>940</v>
      </c>
      <c r="I43" s="1" t="s">
        <v>946</v>
      </c>
    </row>
    <row r="44" spans="1:9">
      <c r="A44" t="s">
        <v>116</v>
      </c>
      <c r="C44" s="3" t="s">
        <v>439</v>
      </c>
      <c r="D44">
        <v>6</v>
      </c>
      <c r="G44" t="s">
        <v>728</v>
      </c>
      <c r="I44" s="1" t="s">
        <v>946</v>
      </c>
    </row>
    <row r="45" spans="1:9">
      <c r="C45" s="3"/>
    </row>
    <row r="46" spans="1:9" s="1" customFormat="1">
      <c r="A46" s="1" t="str">
        <f>"Sorceries ("&amp;ROWS(D47:D50)&amp;")"</f>
        <v>Sorceries (4)</v>
      </c>
      <c r="C46" s="2"/>
    </row>
    <row r="47" spans="1:9" s="1" customFormat="1">
      <c r="A47" s="1" t="s">
        <v>293</v>
      </c>
      <c r="C47" s="2" t="s">
        <v>294</v>
      </c>
      <c r="D47" s="1">
        <v>1</v>
      </c>
      <c r="I47" s="1" t="s">
        <v>944</v>
      </c>
    </row>
    <row r="48" spans="1:9" s="1" customFormat="1">
      <c r="A48" s="1" t="s">
        <v>295</v>
      </c>
      <c r="C48" s="2" t="s">
        <v>296</v>
      </c>
      <c r="D48" s="1">
        <v>3</v>
      </c>
      <c r="I48" s="1" t="s">
        <v>944</v>
      </c>
    </row>
    <row r="49" spans="1:9" s="1" customFormat="1">
      <c r="A49" s="1" t="s">
        <v>291</v>
      </c>
      <c r="C49" s="2" t="s">
        <v>292</v>
      </c>
      <c r="D49" s="1">
        <v>5</v>
      </c>
      <c r="I49" s="1" t="s">
        <v>876</v>
      </c>
    </row>
    <row r="50" spans="1:9">
      <c r="A50" t="s">
        <v>316</v>
      </c>
      <c r="C50" s="3" t="s">
        <v>317</v>
      </c>
      <c r="D50">
        <v>7</v>
      </c>
      <c r="G50" t="s">
        <v>878</v>
      </c>
      <c r="I50" t="s">
        <v>890</v>
      </c>
    </row>
    <row r="51" spans="1:9">
      <c r="C51" s="3"/>
    </row>
    <row r="52" spans="1:9" s="1" customFormat="1">
      <c r="A52" s="1" t="s">
        <v>485</v>
      </c>
      <c r="C52" s="2"/>
    </row>
    <row r="53" spans="1:9" s="1" customFormat="1">
      <c r="A53" s="1" t="str">
        <f>"Creatures ("&amp;ROWS(D54:D68)&amp;")"</f>
        <v>Creatures (15)</v>
      </c>
      <c r="C53" s="2"/>
    </row>
    <row r="54" spans="1:9" s="1" customFormat="1">
      <c r="A54" s="1" t="s">
        <v>585</v>
      </c>
      <c r="C54" s="2" t="s">
        <v>586</v>
      </c>
      <c r="D54" s="1">
        <v>1</v>
      </c>
      <c r="G54" s="1" t="s">
        <v>1029</v>
      </c>
      <c r="I54" s="1" t="s">
        <v>1030</v>
      </c>
    </row>
    <row r="55" spans="1:9" s="1" customFormat="1">
      <c r="A55" s="1" t="s">
        <v>573</v>
      </c>
      <c r="C55" s="2" t="s">
        <v>600</v>
      </c>
      <c r="D55" s="1">
        <v>2</v>
      </c>
      <c r="G55" s="1" t="s">
        <v>1031</v>
      </c>
      <c r="I55" s="1" t="s">
        <v>1032</v>
      </c>
    </row>
    <row r="56" spans="1:9" s="1" customFormat="1">
      <c r="A56" s="1" t="s">
        <v>655</v>
      </c>
      <c r="C56" s="2" t="s">
        <v>600</v>
      </c>
      <c r="D56" s="1">
        <v>2</v>
      </c>
      <c r="I56" s="1" t="s">
        <v>718</v>
      </c>
    </row>
    <row r="57" spans="1:9" s="1" customFormat="1">
      <c r="A57" s="1" t="s">
        <v>599</v>
      </c>
      <c r="C57" s="2" t="s">
        <v>600</v>
      </c>
      <c r="D57" s="1">
        <v>2</v>
      </c>
      <c r="H57" s="1" t="s">
        <v>968</v>
      </c>
      <c r="I57" s="1" t="s">
        <v>949</v>
      </c>
    </row>
    <row r="58" spans="1:9" s="1" customFormat="1">
      <c r="A58" s="1" t="s">
        <v>557</v>
      </c>
      <c r="C58" s="2" t="s">
        <v>596</v>
      </c>
      <c r="D58" s="1">
        <v>3</v>
      </c>
      <c r="G58" s="1" t="s">
        <v>929</v>
      </c>
      <c r="I58" s="1" t="s">
        <v>944</v>
      </c>
    </row>
    <row r="59" spans="1:9" s="1" customFormat="1">
      <c r="A59" s="1" t="s">
        <v>187</v>
      </c>
      <c r="C59" s="2" t="s">
        <v>186</v>
      </c>
      <c r="D59" s="1">
        <v>3</v>
      </c>
      <c r="G59" s="1" t="s">
        <v>1033</v>
      </c>
      <c r="I59" s="1" t="s">
        <v>948</v>
      </c>
    </row>
    <row r="60" spans="1:9" s="1" customFormat="1">
      <c r="A60" s="1" t="s">
        <v>786</v>
      </c>
      <c r="C60" s="2" t="s">
        <v>787</v>
      </c>
      <c r="D60" s="1">
        <v>3</v>
      </c>
      <c r="G60" s="1" t="s">
        <v>1034</v>
      </c>
      <c r="I60" s="1" t="s">
        <v>947</v>
      </c>
    </row>
    <row r="61" spans="1:9" s="1" customFormat="1">
      <c r="A61" s="1" t="s">
        <v>595</v>
      </c>
      <c r="C61" s="2" t="s">
        <v>596</v>
      </c>
      <c r="D61" s="1">
        <v>3</v>
      </c>
      <c r="G61" s="1" t="s">
        <v>1035</v>
      </c>
      <c r="I61" s="1" t="s">
        <v>945</v>
      </c>
    </row>
    <row r="62" spans="1:9" s="1" customFormat="1">
      <c r="A62" s="1" t="s">
        <v>1036</v>
      </c>
      <c r="C62" s="2" t="s">
        <v>286</v>
      </c>
      <c r="D62" s="1">
        <v>4</v>
      </c>
      <c r="G62" s="1" t="s">
        <v>960</v>
      </c>
      <c r="I62" s="1" t="s">
        <v>949</v>
      </c>
    </row>
    <row r="63" spans="1:9" s="1" customFormat="1">
      <c r="A63" s="1" t="s">
        <v>421</v>
      </c>
      <c r="C63" s="2" t="s">
        <v>30</v>
      </c>
      <c r="D63" s="1">
        <v>4</v>
      </c>
      <c r="I63" s="1" t="s">
        <v>944</v>
      </c>
    </row>
    <row r="64" spans="1:9" s="1" customFormat="1">
      <c r="A64" s="1" t="s">
        <v>427</v>
      </c>
      <c r="C64" s="2" t="s">
        <v>428</v>
      </c>
      <c r="D64" s="1">
        <v>4</v>
      </c>
      <c r="I64" s="1" t="s">
        <v>948</v>
      </c>
    </row>
    <row r="65" spans="1:9" s="1" customFormat="1">
      <c r="A65" s="1" t="s">
        <v>212</v>
      </c>
      <c r="C65" s="2" t="s">
        <v>213</v>
      </c>
      <c r="D65" s="1">
        <v>5</v>
      </c>
      <c r="G65" s="1" t="s">
        <v>215</v>
      </c>
      <c r="I65" s="1" t="s">
        <v>216</v>
      </c>
    </row>
    <row r="66" spans="1:9" s="1" customFormat="1">
      <c r="A66" s="1" t="s">
        <v>709</v>
      </c>
      <c r="C66" s="2" t="s">
        <v>710</v>
      </c>
      <c r="D66" s="1">
        <v>5</v>
      </c>
      <c r="G66" s="1" t="s">
        <v>1037</v>
      </c>
      <c r="I66" s="1" t="s">
        <v>944</v>
      </c>
    </row>
    <row r="67" spans="1:9">
      <c r="A67" t="s">
        <v>102</v>
      </c>
      <c r="C67" s="3" t="s">
        <v>103</v>
      </c>
      <c r="D67">
        <v>6</v>
      </c>
      <c r="G67" s="1"/>
      <c r="I67" s="1" t="s">
        <v>945</v>
      </c>
    </row>
    <row r="68" spans="1:9">
      <c r="A68" t="s">
        <v>559</v>
      </c>
      <c r="C68" s="3" t="s">
        <v>103</v>
      </c>
      <c r="D68">
        <v>6</v>
      </c>
      <c r="G68" s="1" t="s">
        <v>1038</v>
      </c>
      <c r="I68" s="1" t="s">
        <v>944</v>
      </c>
    </row>
    <row r="69" spans="1:9">
      <c r="C69" s="3"/>
    </row>
    <row r="70" spans="1:9" s="1" customFormat="1">
      <c r="A70" s="1" t="str">
        <f>"Enchantments ("&amp;ROWS(D71:D75)&amp;")"</f>
        <v>Enchantments (5)</v>
      </c>
      <c r="C70" s="2"/>
    </row>
    <row r="71" spans="1:9" s="1" customFormat="1">
      <c r="A71" s="1" t="s">
        <v>497</v>
      </c>
      <c r="C71" s="2" t="s">
        <v>498</v>
      </c>
      <c r="D71" s="1">
        <v>2</v>
      </c>
      <c r="I71" s="1" t="s">
        <v>946</v>
      </c>
    </row>
    <row r="72" spans="1:9" s="1" customFormat="1">
      <c r="A72" s="1" t="s">
        <v>558</v>
      </c>
      <c r="C72" s="2" t="s">
        <v>600</v>
      </c>
      <c r="D72" s="1">
        <v>2</v>
      </c>
      <c r="I72" s="1" t="s">
        <v>944</v>
      </c>
    </row>
    <row r="73" spans="1:9" s="1" customFormat="1">
      <c r="A73" s="1" t="s">
        <v>496</v>
      </c>
      <c r="C73" s="2" t="s">
        <v>600</v>
      </c>
      <c r="D73" s="1">
        <v>2</v>
      </c>
      <c r="I73" s="1" t="s">
        <v>947</v>
      </c>
    </row>
    <row r="74" spans="1:9" s="7" customFormat="1">
      <c r="A74" s="1" t="s">
        <v>552</v>
      </c>
      <c r="C74" s="2" t="s">
        <v>99</v>
      </c>
      <c r="D74" s="1">
        <v>4</v>
      </c>
      <c r="G74" s="7" t="s">
        <v>995</v>
      </c>
      <c r="I74" s="1" t="s">
        <v>718</v>
      </c>
    </row>
    <row r="75" spans="1:9">
      <c r="A75" s="7" t="s">
        <v>1011</v>
      </c>
      <c r="C75" s="2" t="s">
        <v>1012</v>
      </c>
      <c r="D75" s="1">
        <v>5</v>
      </c>
      <c r="I75" s="1" t="s">
        <v>1013</v>
      </c>
    </row>
    <row r="76" spans="1:9">
      <c r="C76" s="3"/>
    </row>
    <row r="77" spans="1:9" s="1" customFormat="1">
      <c r="A77" s="1" t="str">
        <f>"Instants ("&amp;ROWS(D78:D91)&amp;")"</f>
        <v>Instants (14)</v>
      </c>
      <c r="C77" s="2"/>
    </row>
    <row r="78" spans="1:9" s="1" customFormat="1">
      <c r="A78" s="1" t="s">
        <v>967</v>
      </c>
      <c r="C78" s="2" t="s">
        <v>456</v>
      </c>
      <c r="D78" s="1">
        <v>1</v>
      </c>
      <c r="G78" s="1" t="s">
        <v>1058</v>
      </c>
      <c r="I78" s="1" t="s">
        <v>875</v>
      </c>
    </row>
    <row r="79" spans="1:9" s="1" customFormat="1">
      <c r="A79" s="1" t="s">
        <v>455</v>
      </c>
      <c r="C79" s="2" t="s">
        <v>357</v>
      </c>
      <c r="D79" s="1">
        <v>1</v>
      </c>
      <c r="G79" s="1" t="s">
        <v>814</v>
      </c>
      <c r="I79" s="1" t="s">
        <v>829</v>
      </c>
    </row>
    <row r="80" spans="1:9" s="1" customFormat="1">
      <c r="A80" s="1" t="s">
        <v>356</v>
      </c>
      <c r="C80" s="2" t="s">
        <v>357</v>
      </c>
      <c r="D80" s="1">
        <v>1</v>
      </c>
      <c r="I80" s="1" t="s">
        <v>947</v>
      </c>
    </row>
    <row r="81" spans="1:9" s="1" customFormat="1">
      <c r="A81" s="1" t="s">
        <v>461</v>
      </c>
      <c r="C81" s="2" t="s">
        <v>462</v>
      </c>
      <c r="D81" s="1">
        <v>1</v>
      </c>
      <c r="I81" s="1" t="s">
        <v>980</v>
      </c>
    </row>
    <row r="82" spans="1:9" s="1" customFormat="1">
      <c r="A82" s="1" t="s">
        <v>425</v>
      </c>
      <c r="C82" s="2" t="s">
        <v>426</v>
      </c>
      <c r="D82" s="1">
        <v>1</v>
      </c>
      <c r="I82" s="1" t="s">
        <v>946</v>
      </c>
    </row>
    <row r="83" spans="1:9" s="1" customFormat="1">
      <c r="A83" s="1" t="s">
        <v>340</v>
      </c>
      <c r="C83" s="2" t="s">
        <v>341</v>
      </c>
      <c r="D83" s="1">
        <v>2</v>
      </c>
      <c r="G83" s="1" t="s">
        <v>1026</v>
      </c>
      <c r="I83" s="1" t="s">
        <v>946</v>
      </c>
    </row>
    <row r="84" spans="1:9">
      <c r="A84" t="s">
        <v>270</v>
      </c>
      <c r="C84" s="3" t="s">
        <v>271</v>
      </c>
      <c r="D84">
        <v>2</v>
      </c>
      <c r="I84" s="1" t="s">
        <v>944</v>
      </c>
    </row>
    <row r="85" spans="1:9">
      <c r="A85" t="s">
        <v>145</v>
      </c>
      <c r="C85" s="3" t="s">
        <v>146</v>
      </c>
      <c r="D85">
        <v>2</v>
      </c>
      <c r="I85" s="1" t="s">
        <v>944</v>
      </c>
    </row>
    <row r="86" spans="1:9">
      <c r="A86" t="s">
        <v>189</v>
      </c>
      <c r="C86" s="2" t="s">
        <v>190</v>
      </c>
      <c r="D86">
        <v>2</v>
      </c>
      <c r="G86" t="s">
        <v>1004</v>
      </c>
      <c r="I86" s="1" t="s">
        <v>948</v>
      </c>
    </row>
    <row r="87" spans="1:9">
      <c r="A87" t="s">
        <v>442</v>
      </c>
      <c r="C87" s="2" t="s">
        <v>74</v>
      </c>
      <c r="D87">
        <v>2</v>
      </c>
      <c r="I87" s="1" t="s">
        <v>948</v>
      </c>
    </row>
    <row r="88" spans="1:9">
      <c r="A88" t="s">
        <v>706</v>
      </c>
      <c r="C88" s="2" t="s">
        <v>600</v>
      </c>
      <c r="D88">
        <v>2</v>
      </c>
      <c r="G88" t="s">
        <v>929</v>
      </c>
      <c r="I88" s="1" t="s">
        <v>944</v>
      </c>
    </row>
    <row r="89" spans="1:9">
      <c r="A89" t="s">
        <v>422</v>
      </c>
      <c r="C89" s="3" t="s">
        <v>423</v>
      </c>
      <c r="D89">
        <v>2</v>
      </c>
      <c r="I89" s="1" t="s">
        <v>948</v>
      </c>
    </row>
    <row r="90" spans="1:9">
      <c r="A90" t="s">
        <v>443</v>
      </c>
      <c r="C90" s="2" t="s">
        <v>444</v>
      </c>
      <c r="D90">
        <v>3</v>
      </c>
      <c r="I90" s="1" t="s">
        <v>946</v>
      </c>
    </row>
    <row r="91" spans="1:9">
      <c r="A91" t="s">
        <v>378</v>
      </c>
      <c r="C91" s="2" t="s">
        <v>99</v>
      </c>
      <c r="D91">
        <v>4</v>
      </c>
      <c r="I91" s="1" t="s">
        <v>947</v>
      </c>
    </row>
    <row r="92" spans="1:9">
      <c r="C92" s="3"/>
    </row>
    <row r="93" spans="1:9" s="1" customFormat="1">
      <c r="A93" s="1" t="str">
        <f>"Sorceries ("&amp;ROWS(D94:D99)&amp;")"</f>
        <v>Sorceries (6)</v>
      </c>
      <c r="C93" s="2"/>
    </row>
    <row r="94" spans="1:9" s="1" customFormat="1">
      <c r="A94" s="1" t="s">
        <v>418</v>
      </c>
      <c r="C94" s="2" t="s">
        <v>456</v>
      </c>
      <c r="D94" s="1">
        <v>1</v>
      </c>
      <c r="G94" s="1" t="s">
        <v>1028</v>
      </c>
      <c r="I94" s="1" t="s">
        <v>944</v>
      </c>
    </row>
    <row r="95" spans="1:9" s="9" customFormat="1">
      <c r="A95" s="9" t="s">
        <v>143</v>
      </c>
      <c r="C95" s="3" t="s">
        <v>144</v>
      </c>
      <c r="D95" s="9">
        <v>2</v>
      </c>
      <c r="G95" s="9" t="s">
        <v>1039</v>
      </c>
      <c r="I95" s="1" t="s">
        <v>945</v>
      </c>
    </row>
    <row r="96" spans="1:9">
      <c r="A96" t="s">
        <v>194</v>
      </c>
      <c r="C96" s="3" t="s">
        <v>186</v>
      </c>
      <c r="D96">
        <v>3</v>
      </c>
      <c r="I96" s="1" t="s">
        <v>948</v>
      </c>
    </row>
    <row r="97" spans="1:9">
      <c r="A97" s="6" t="s">
        <v>204</v>
      </c>
      <c r="C97" s="3" t="s">
        <v>843</v>
      </c>
      <c r="D97">
        <v>3</v>
      </c>
      <c r="G97" t="s">
        <v>1028</v>
      </c>
      <c r="I97" s="1" t="s">
        <v>944</v>
      </c>
    </row>
    <row r="98" spans="1:9">
      <c r="A98" t="s">
        <v>844</v>
      </c>
      <c r="C98" s="3" t="s">
        <v>845</v>
      </c>
      <c r="D98">
        <v>4</v>
      </c>
      <c r="G98" t="s">
        <v>1039</v>
      </c>
      <c r="I98" s="1" t="s">
        <v>947</v>
      </c>
    </row>
    <row r="99" spans="1:9">
      <c r="A99" t="s">
        <v>501</v>
      </c>
      <c r="C99" s="3" t="s">
        <v>502</v>
      </c>
      <c r="D99">
        <v>6</v>
      </c>
      <c r="G99" t="s">
        <v>1040</v>
      </c>
      <c r="I99" s="1" t="s">
        <v>947</v>
      </c>
    </row>
    <row r="100" spans="1:9">
      <c r="C100" s="3"/>
    </row>
    <row r="101" spans="1:9" s="1" customFormat="1">
      <c r="A101" s="1" t="str">
        <f>"Planeswalkers ("&amp;ROWS(D102:D102)&amp;")"</f>
        <v>Planeswalkers (1)</v>
      </c>
      <c r="C101" s="2"/>
    </row>
    <row r="102" spans="1:9">
      <c r="A102" s="1" t="s">
        <v>451</v>
      </c>
      <c r="C102" s="3" t="s">
        <v>305</v>
      </c>
      <c r="D102" s="1">
        <v>4</v>
      </c>
      <c r="I102" t="s">
        <v>721</v>
      </c>
    </row>
    <row r="103" spans="1:9">
      <c r="C103" s="3"/>
    </row>
    <row r="104" spans="1:9" s="1" customFormat="1">
      <c r="A104" s="1" t="s">
        <v>486</v>
      </c>
      <c r="C104" s="2"/>
    </row>
    <row r="105" spans="1:9" s="1" customFormat="1">
      <c r="A105" s="1" t="str">
        <f>"Creatures ("&amp;ROWS(D106:D128)&amp;")"</f>
        <v>Creatures (23)</v>
      </c>
      <c r="C105" s="2"/>
    </row>
    <row r="106" spans="1:9" s="1" customFormat="1">
      <c r="A106" s="1" t="s">
        <v>617</v>
      </c>
      <c r="C106" s="2" t="s">
        <v>664</v>
      </c>
      <c r="D106" s="1">
        <v>1</v>
      </c>
      <c r="G106" s="1" t="s">
        <v>1059</v>
      </c>
      <c r="I106" s="1" t="s">
        <v>1060</v>
      </c>
    </row>
    <row r="107" spans="1:9" s="1" customFormat="1">
      <c r="A107" s="1" t="s">
        <v>571</v>
      </c>
      <c r="C107" s="2" t="s">
        <v>572</v>
      </c>
      <c r="D107" s="1">
        <v>1</v>
      </c>
      <c r="G107" s="1" t="s">
        <v>1061</v>
      </c>
      <c r="I107" s="1" t="s">
        <v>1062</v>
      </c>
    </row>
    <row r="108" spans="1:9" s="1" customFormat="1">
      <c r="A108" s="1" t="s">
        <v>549</v>
      </c>
      <c r="C108" s="2" t="s">
        <v>550</v>
      </c>
      <c r="D108" s="1">
        <v>1</v>
      </c>
      <c r="I108" s="1" t="s">
        <v>1063</v>
      </c>
    </row>
    <row r="109" spans="1:9" s="1" customFormat="1">
      <c r="A109" s="1" t="s">
        <v>663</v>
      </c>
      <c r="C109" s="2" t="s">
        <v>664</v>
      </c>
      <c r="D109" s="1">
        <v>1</v>
      </c>
      <c r="G109" s="1" t="s">
        <v>914</v>
      </c>
      <c r="I109" s="1" t="s">
        <v>947</v>
      </c>
    </row>
    <row r="110" spans="1:9" s="1" customFormat="1">
      <c r="A110" s="1" t="s">
        <v>785</v>
      </c>
      <c r="C110" s="2" t="s">
        <v>511</v>
      </c>
      <c r="D110" s="1">
        <v>2</v>
      </c>
      <c r="I110" s="1" t="s">
        <v>944</v>
      </c>
    </row>
    <row r="111" spans="1:9" s="1" customFormat="1">
      <c r="A111" s="1" t="s">
        <v>347</v>
      </c>
      <c r="C111" s="2" t="s">
        <v>424</v>
      </c>
      <c r="D111" s="1">
        <v>2</v>
      </c>
      <c r="I111" s="1" t="s">
        <v>879</v>
      </c>
    </row>
    <row r="112" spans="1:9" s="1" customFormat="1">
      <c r="A112" s="1" t="s">
        <v>466</v>
      </c>
      <c r="C112" s="2" t="s">
        <v>467</v>
      </c>
      <c r="D112" s="1">
        <v>2</v>
      </c>
      <c r="G112" s="1" t="s">
        <v>859</v>
      </c>
      <c r="I112" s="1" t="s">
        <v>879</v>
      </c>
    </row>
    <row r="113" spans="1:9" s="1" customFormat="1">
      <c r="A113" s="1" t="s">
        <v>362</v>
      </c>
      <c r="C113" s="2" t="s">
        <v>361</v>
      </c>
      <c r="D113" s="1">
        <v>2</v>
      </c>
      <c r="I113" s="1" t="s">
        <v>946</v>
      </c>
    </row>
    <row r="114" spans="1:9" s="1" customFormat="1">
      <c r="A114" s="1" t="s">
        <v>510</v>
      </c>
      <c r="C114" s="2" t="s">
        <v>511</v>
      </c>
      <c r="D114" s="1">
        <v>2</v>
      </c>
      <c r="I114" s="1" t="s">
        <v>1064</v>
      </c>
    </row>
    <row r="115" spans="1:9" s="1" customFormat="1">
      <c r="A115" s="1" t="s">
        <v>409</v>
      </c>
      <c r="C115" s="2" t="s">
        <v>551</v>
      </c>
      <c r="D115" s="1">
        <v>3</v>
      </c>
      <c r="G115" s="1" t="s">
        <v>913</v>
      </c>
      <c r="I115" s="1" t="s">
        <v>1065</v>
      </c>
    </row>
    <row r="116" spans="1:9">
      <c r="A116" t="s">
        <v>469</v>
      </c>
      <c r="C116" s="3" t="s">
        <v>979</v>
      </c>
      <c r="D116">
        <v>3</v>
      </c>
      <c r="G116" t="s">
        <v>802</v>
      </c>
      <c r="I116" s="1" t="s">
        <v>948</v>
      </c>
    </row>
    <row r="117" spans="1:9">
      <c r="A117" t="s">
        <v>419</v>
      </c>
      <c r="C117" s="2" t="s">
        <v>420</v>
      </c>
      <c r="D117">
        <v>3</v>
      </c>
      <c r="I117" s="1" t="s">
        <v>944</v>
      </c>
    </row>
    <row r="118" spans="1:9">
      <c r="A118" t="s">
        <v>147</v>
      </c>
      <c r="C118" s="3" t="s">
        <v>148</v>
      </c>
      <c r="D118">
        <v>3</v>
      </c>
      <c r="I118" s="1" t="s">
        <v>944</v>
      </c>
    </row>
    <row r="119" spans="1:9">
      <c r="A119" t="s">
        <v>470</v>
      </c>
      <c r="C119" s="2" t="s">
        <v>551</v>
      </c>
      <c r="D119">
        <v>3</v>
      </c>
      <c r="G119" t="s">
        <v>1055</v>
      </c>
      <c r="I119" t="s">
        <v>1056</v>
      </c>
    </row>
    <row r="120" spans="1:9">
      <c r="A120" t="s">
        <v>665</v>
      </c>
      <c r="C120" s="2" t="s">
        <v>666</v>
      </c>
      <c r="D120">
        <v>3</v>
      </c>
      <c r="I120" t="s">
        <v>876</v>
      </c>
    </row>
    <row r="121" spans="1:9">
      <c r="A121" s="8" t="s">
        <v>162</v>
      </c>
      <c r="C121" s="3" t="s">
        <v>249</v>
      </c>
      <c r="D121">
        <v>4</v>
      </c>
      <c r="G121" t="s">
        <v>912</v>
      </c>
      <c r="I121" t="s">
        <v>720</v>
      </c>
    </row>
    <row r="122" spans="1:9">
      <c r="A122" t="s">
        <v>382</v>
      </c>
      <c r="C122" s="3" t="s">
        <v>383</v>
      </c>
      <c r="D122">
        <v>4</v>
      </c>
      <c r="G122" t="s">
        <v>880</v>
      </c>
      <c r="I122" t="s">
        <v>721</v>
      </c>
    </row>
    <row r="123" spans="1:9" s="8" customFormat="1">
      <c r="A123" s="9" t="s">
        <v>971</v>
      </c>
      <c r="C123" s="3" t="s">
        <v>217</v>
      </c>
      <c r="D123" s="8">
        <v>4</v>
      </c>
      <c r="G123" s="8" t="s">
        <v>218</v>
      </c>
      <c r="I123" s="8" t="s">
        <v>210</v>
      </c>
    </row>
    <row r="124" spans="1:9">
      <c r="A124" t="s">
        <v>318</v>
      </c>
      <c r="C124" s="3" t="s">
        <v>319</v>
      </c>
      <c r="D124">
        <v>4</v>
      </c>
      <c r="G124" t="s">
        <v>880</v>
      </c>
      <c r="I124" t="s">
        <v>928</v>
      </c>
    </row>
    <row r="125" spans="1:9">
      <c r="A125" t="s">
        <v>896</v>
      </c>
      <c r="C125" s="3" t="s">
        <v>779</v>
      </c>
      <c r="D125">
        <v>5</v>
      </c>
      <c r="I125" t="s">
        <v>876</v>
      </c>
    </row>
    <row r="126" spans="1:9">
      <c r="A126" t="s">
        <v>776</v>
      </c>
      <c r="C126" s="3" t="s">
        <v>777</v>
      </c>
      <c r="D126">
        <v>6</v>
      </c>
      <c r="G126" t="s">
        <v>1042</v>
      </c>
      <c r="I126" t="s">
        <v>825</v>
      </c>
    </row>
    <row r="127" spans="1:9">
      <c r="A127" t="s">
        <v>389</v>
      </c>
      <c r="C127" s="3" t="s">
        <v>390</v>
      </c>
      <c r="D127">
        <v>6</v>
      </c>
      <c r="G127" t="s">
        <v>911</v>
      </c>
      <c r="I127" t="s">
        <v>829</v>
      </c>
    </row>
    <row r="128" spans="1:9">
      <c r="A128" t="s">
        <v>964</v>
      </c>
      <c r="C128" s="3" t="s">
        <v>909</v>
      </c>
      <c r="D128">
        <v>7</v>
      </c>
      <c r="G128" t="s">
        <v>880</v>
      </c>
      <c r="I128" t="s">
        <v>910</v>
      </c>
    </row>
    <row r="129" spans="1:9">
      <c r="C129" s="3"/>
    </row>
    <row r="130" spans="1:9" s="1" customFormat="1">
      <c r="A130" s="1" t="str">
        <f>"Enchantments ("&amp;ROWS(D131:D133)&amp;")"</f>
        <v>Enchantments (3)</v>
      </c>
      <c r="C130" s="2"/>
    </row>
    <row r="131" spans="1:9" s="1" customFormat="1">
      <c r="A131" s="1" t="s">
        <v>652</v>
      </c>
      <c r="C131" s="2" t="s">
        <v>371</v>
      </c>
      <c r="D131" s="1">
        <v>3</v>
      </c>
      <c r="I131" s="1" t="s">
        <v>949</v>
      </c>
    </row>
    <row r="132" spans="1:9">
      <c r="A132" s="1" t="s">
        <v>370</v>
      </c>
      <c r="C132" s="3" t="s">
        <v>371</v>
      </c>
      <c r="D132" s="1">
        <v>3</v>
      </c>
      <c r="I132" s="1" t="s">
        <v>946</v>
      </c>
    </row>
    <row r="133" spans="1:9">
      <c r="A133" s="1" t="s">
        <v>372</v>
      </c>
      <c r="C133" s="3" t="s">
        <v>373</v>
      </c>
      <c r="D133" s="1">
        <v>3</v>
      </c>
      <c r="I133" s="1" t="s">
        <v>946</v>
      </c>
    </row>
    <row r="134" spans="1:9">
      <c r="A134" s="1"/>
      <c r="C134" s="3"/>
      <c r="D134" s="1"/>
    </row>
    <row r="135" spans="1:9" s="1" customFormat="1">
      <c r="A135" s="1" t="str">
        <f>"Instants ("&amp;ROWS(D136:D141)&amp;")"</f>
        <v>Instants (6)</v>
      </c>
      <c r="C135" s="2"/>
    </row>
    <row r="136" spans="1:9">
      <c r="A136" t="s">
        <v>624</v>
      </c>
      <c r="C136" s="3" t="s">
        <v>625</v>
      </c>
      <c r="D136">
        <v>1</v>
      </c>
      <c r="G136" t="s">
        <v>802</v>
      </c>
      <c r="I136" s="1" t="s">
        <v>948</v>
      </c>
    </row>
    <row r="137" spans="1:9">
      <c r="A137" t="s">
        <v>416</v>
      </c>
      <c r="C137" s="3" t="s">
        <v>417</v>
      </c>
      <c r="D137">
        <v>2</v>
      </c>
      <c r="I137" s="1" t="s">
        <v>944</v>
      </c>
    </row>
    <row r="138" spans="1:9" s="7" customFormat="1">
      <c r="A138" s="9" t="s">
        <v>972</v>
      </c>
      <c r="C138" s="3" t="s">
        <v>965</v>
      </c>
      <c r="D138" s="7">
        <v>2</v>
      </c>
      <c r="I138" s="1" t="s">
        <v>966</v>
      </c>
    </row>
    <row r="139" spans="1:9">
      <c r="A139" t="s">
        <v>832</v>
      </c>
      <c r="C139" s="3" t="s">
        <v>833</v>
      </c>
      <c r="D139">
        <v>3</v>
      </c>
      <c r="I139" s="1" t="s">
        <v>945</v>
      </c>
    </row>
    <row r="140" spans="1:9">
      <c r="A140" t="s">
        <v>297</v>
      </c>
      <c r="C140" s="3" t="s">
        <v>298</v>
      </c>
      <c r="D140">
        <v>4</v>
      </c>
      <c r="G140" t="s">
        <v>929</v>
      </c>
      <c r="I140" s="1" t="s">
        <v>944</v>
      </c>
    </row>
    <row r="141" spans="1:9">
      <c r="A141" t="s">
        <v>299</v>
      </c>
      <c r="C141" s="3" t="s">
        <v>300</v>
      </c>
      <c r="D141">
        <v>5</v>
      </c>
      <c r="I141" s="1" t="s">
        <v>948</v>
      </c>
    </row>
    <row r="142" spans="1:9">
      <c r="C142" s="3"/>
    </row>
    <row r="143" spans="1:9" s="1" customFormat="1">
      <c r="A143" s="1" t="str">
        <f>"Sorceries ("&amp;ROWS(D144:D152)&amp;")"</f>
        <v>Sorceries (9)</v>
      </c>
      <c r="C143" s="2"/>
    </row>
    <row r="144" spans="1:9" s="1" customFormat="1">
      <c r="A144" s="1" t="s">
        <v>765</v>
      </c>
      <c r="C144" s="2" t="s">
        <v>766</v>
      </c>
      <c r="D144" s="1">
        <v>1</v>
      </c>
      <c r="I144" s="1" t="s">
        <v>949</v>
      </c>
    </row>
    <row r="145" spans="1:9" s="1" customFormat="1">
      <c r="A145" s="1" t="s">
        <v>228</v>
      </c>
      <c r="C145" s="2" t="s">
        <v>831</v>
      </c>
      <c r="D145" s="1">
        <v>2</v>
      </c>
      <c r="I145" s="1" t="s">
        <v>944</v>
      </c>
    </row>
    <row r="146" spans="1:9" s="1" customFormat="1">
      <c r="A146" s="1" t="s">
        <v>611</v>
      </c>
      <c r="C146" s="2" t="s">
        <v>898</v>
      </c>
      <c r="D146" s="1">
        <v>3</v>
      </c>
      <c r="I146" s="1" t="s">
        <v>946</v>
      </c>
    </row>
    <row r="147" spans="1:9" s="1" customFormat="1">
      <c r="A147" s="1" t="s">
        <v>863</v>
      </c>
      <c r="C147" s="2" t="s">
        <v>897</v>
      </c>
      <c r="D147" s="1">
        <v>4</v>
      </c>
      <c r="G147" s="1" t="s">
        <v>802</v>
      </c>
      <c r="I147" s="1" t="s">
        <v>879</v>
      </c>
    </row>
    <row r="148" spans="1:9" s="1" customFormat="1">
      <c r="A148" s="1" t="s">
        <v>678</v>
      </c>
      <c r="C148" s="2" t="s">
        <v>830</v>
      </c>
      <c r="D148" s="1">
        <v>4</v>
      </c>
      <c r="I148" s="1" t="s">
        <v>944</v>
      </c>
    </row>
    <row r="149" spans="1:9" s="1" customFormat="1">
      <c r="A149" s="1" t="s">
        <v>567</v>
      </c>
      <c r="C149" s="2" t="s">
        <v>568</v>
      </c>
      <c r="D149" s="1">
        <v>4</v>
      </c>
      <c r="H149" s="1" t="s">
        <v>851</v>
      </c>
      <c r="I149" s="1" t="s">
        <v>948</v>
      </c>
    </row>
    <row r="150" spans="1:9" s="1" customFormat="1">
      <c r="A150" s="1" t="s">
        <v>767</v>
      </c>
      <c r="C150" s="2" t="s">
        <v>768</v>
      </c>
      <c r="D150" s="1">
        <v>4</v>
      </c>
      <c r="I150" s="1" t="s">
        <v>948</v>
      </c>
    </row>
    <row r="151" spans="1:9" s="1" customFormat="1">
      <c r="A151" s="1" t="s">
        <v>778</v>
      </c>
      <c r="C151" s="2" t="s">
        <v>779</v>
      </c>
      <c r="D151" s="1">
        <v>5</v>
      </c>
      <c r="G151" s="1" t="s">
        <v>930</v>
      </c>
      <c r="I151" s="1" t="s">
        <v>944</v>
      </c>
    </row>
    <row r="152" spans="1:9">
      <c r="A152" t="s">
        <v>565</v>
      </c>
      <c r="C152" s="3" t="s">
        <v>566</v>
      </c>
      <c r="D152">
        <v>5</v>
      </c>
      <c r="I152" s="1" t="s">
        <v>944</v>
      </c>
    </row>
    <row r="153" spans="1:9">
      <c r="C153" s="3"/>
    </row>
    <row r="154" spans="1:9" s="1" customFormat="1">
      <c r="A154" s="1" t="s">
        <v>487</v>
      </c>
      <c r="C154" s="2"/>
    </row>
    <row r="155" spans="1:9" s="1" customFormat="1">
      <c r="A155" s="1" t="str">
        <f>"Creatures ("&amp;ROWS(D156:D178)&amp;")"</f>
        <v>Creatures (23)</v>
      </c>
      <c r="C155" s="2"/>
    </row>
    <row r="156" spans="1:9" s="1" customFormat="1">
      <c r="A156" s="1" t="s">
        <v>772</v>
      </c>
      <c r="C156" s="2" t="s">
        <v>752</v>
      </c>
      <c r="D156" s="1">
        <v>1</v>
      </c>
      <c r="I156" s="1" t="s">
        <v>76</v>
      </c>
    </row>
    <row r="157" spans="1:9" s="1" customFormat="1">
      <c r="A157" s="1" t="s">
        <v>313</v>
      </c>
      <c r="C157" s="2" t="s">
        <v>314</v>
      </c>
      <c r="D157" s="1">
        <v>1</v>
      </c>
      <c r="I157" s="1" t="s">
        <v>876</v>
      </c>
    </row>
    <row r="158" spans="1:9">
      <c r="A158" t="s">
        <v>56</v>
      </c>
      <c r="C158" s="3" t="s">
        <v>191</v>
      </c>
      <c r="D158">
        <v>1</v>
      </c>
      <c r="G158" t="s">
        <v>889</v>
      </c>
      <c r="I158" t="s">
        <v>895</v>
      </c>
    </row>
    <row r="159" spans="1:9">
      <c r="A159" t="s">
        <v>68</v>
      </c>
      <c r="C159" s="3" t="s">
        <v>69</v>
      </c>
      <c r="D159">
        <v>2</v>
      </c>
      <c r="G159" t="s">
        <v>992</v>
      </c>
      <c r="I159" t="s">
        <v>721</v>
      </c>
    </row>
    <row r="160" spans="1:9">
      <c r="A160" t="s">
        <v>771</v>
      </c>
      <c r="C160" s="3" t="s">
        <v>754</v>
      </c>
      <c r="D160">
        <v>2</v>
      </c>
      <c r="G160" t="s">
        <v>805</v>
      </c>
      <c r="I160" t="s">
        <v>724</v>
      </c>
    </row>
    <row r="161" spans="1:9">
      <c r="A161" t="s">
        <v>747</v>
      </c>
      <c r="C161" s="2" t="s">
        <v>562</v>
      </c>
      <c r="D161">
        <v>2</v>
      </c>
      <c r="G161" t="s">
        <v>806</v>
      </c>
      <c r="I161" t="s">
        <v>718</v>
      </c>
    </row>
    <row r="162" spans="1:9">
      <c r="A162" t="s">
        <v>560</v>
      </c>
      <c r="C162" s="2" t="s">
        <v>562</v>
      </c>
      <c r="D162">
        <v>2</v>
      </c>
      <c r="I162" t="s">
        <v>807</v>
      </c>
    </row>
    <row r="163" spans="1:9">
      <c r="A163" t="s">
        <v>407</v>
      </c>
      <c r="C163" s="3" t="s">
        <v>408</v>
      </c>
      <c r="D163">
        <v>2</v>
      </c>
      <c r="G163" t="s">
        <v>808</v>
      </c>
      <c r="I163" t="s">
        <v>721</v>
      </c>
    </row>
    <row r="164" spans="1:9">
      <c r="A164" t="s">
        <v>245</v>
      </c>
      <c r="C164" s="2" t="s">
        <v>391</v>
      </c>
      <c r="D164">
        <v>2</v>
      </c>
      <c r="H164" t="s">
        <v>694</v>
      </c>
      <c r="I164" t="s">
        <v>829</v>
      </c>
    </row>
    <row r="165" spans="1:9">
      <c r="A165" t="s">
        <v>325</v>
      </c>
      <c r="C165" s="3" t="s">
        <v>345</v>
      </c>
      <c r="D165">
        <v>3</v>
      </c>
      <c r="I165" t="s">
        <v>721</v>
      </c>
    </row>
    <row r="166" spans="1:9">
      <c r="A166" t="s">
        <v>893</v>
      </c>
      <c r="C166" s="3" t="s">
        <v>345</v>
      </c>
      <c r="D166">
        <v>3</v>
      </c>
      <c r="G166" t="s">
        <v>894</v>
      </c>
      <c r="I166" t="s">
        <v>718</v>
      </c>
    </row>
    <row r="167" spans="1:9">
      <c r="A167" t="s">
        <v>307</v>
      </c>
      <c r="C167" s="3" t="s">
        <v>326</v>
      </c>
      <c r="D167">
        <v>3</v>
      </c>
      <c r="G167" t="s">
        <v>824</v>
      </c>
      <c r="I167" t="s">
        <v>734</v>
      </c>
    </row>
    <row r="168" spans="1:9">
      <c r="A168" t="s">
        <v>679</v>
      </c>
      <c r="C168" s="3" t="s">
        <v>680</v>
      </c>
      <c r="D168">
        <v>3</v>
      </c>
      <c r="I168" t="s">
        <v>809</v>
      </c>
    </row>
    <row r="169" spans="1:9">
      <c r="A169" t="s">
        <v>711</v>
      </c>
      <c r="C169" s="3" t="s">
        <v>680</v>
      </c>
      <c r="D169">
        <v>3</v>
      </c>
      <c r="G169" t="s">
        <v>894</v>
      </c>
      <c r="I169" t="s">
        <v>724</v>
      </c>
    </row>
    <row r="170" spans="1:9" s="8" customFormat="1">
      <c r="A170" s="8" t="s">
        <v>52</v>
      </c>
      <c r="C170" s="2" t="s">
        <v>207</v>
      </c>
      <c r="D170" s="8">
        <v>4</v>
      </c>
      <c r="G170" s="8" t="s">
        <v>208</v>
      </c>
      <c r="I170" s="8" t="s">
        <v>206</v>
      </c>
    </row>
    <row r="171" spans="1:9">
      <c r="A171" t="s">
        <v>927</v>
      </c>
      <c r="C171" s="3" t="s">
        <v>769</v>
      </c>
      <c r="D171">
        <v>4</v>
      </c>
      <c r="G171" t="s">
        <v>811</v>
      </c>
      <c r="I171" t="s">
        <v>810</v>
      </c>
    </row>
    <row r="172" spans="1:9">
      <c r="A172" t="s">
        <v>770</v>
      </c>
      <c r="C172" s="3" t="s">
        <v>763</v>
      </c>
      <c r="D172">
        <v>4</v>
      </c>
      <c r="I172" t="s">
        <v>876</v>
      </c>
    </row>
    <row r="173" spans="1:9">
      <c r="A173" t="s">
        <v>773</v>
      </c>
      <c r="C173" s="3" t="s">
        <v>763</v>
      </c>
      <c r="D173">
        <v>4</v>
      </c>
      <c r="G173" t="s">
        <v>859</v>
      </c>
      <c r="I173" t="s">
        <v>724</v>
      </c>
    </row>
    <row r="174" spans="1:9">
      <c r="A174" t="s">
        <v>739</v>
      </c>
      <c r="C174" s="3" t="s">
        <v>740</v>
      </c>
      <c r="D174">
        <v>4</v>
      </c>
      <c r="G174" t="s">
        <v>993</v>
      </c>
      <c r="I174" t="s">
        <v>722</v>
      </c>
    </row>
    <row r="175" spans="1:9">
      <c r="A175" t="s">
        <v>774</v>
      </c>
      <c r="C175" s="3" t="s">
        <v>775</v>
      </c>
      <c r="D175">
        <v>5</v>
      </c>
      <c r="I175" t="s">
        <v>721</v>
      </c>
    </row>
    <row r="176" spans="1:9">
      <c r="A176" t="s">
        <v>671</v>
      </c>
      <c r="C176" s="3" t="s">
        <v>672</v>
      </c>
      <c r="D176">
        <v>5</v>
      </c>
      <c r="G176" t="s">
        <v>812</v>
      </c>
      <c r="I176" t="s">
        <v>876</v>
      </c>
    </row>
    <row r="177" spans="1:9">
      <c r="A177" t="s">
        <v>604</v>
      </c>
      <c r="C177" s="3" t="s">
        <v>605</v>
      </c>
      <c r="D177">
        <v>7</v>
      </c>
      <c r="G177" t="s">
        <v>737</v>
      </c>
      <c r="I177" t="s">
        <v>938</v>
      </c>
    </row>
    <row r="178" spans="1:9">
      <c r="A178" t="s">
        <v>925</v>
      </c>
      <c r="C178" s="3" t="s">
        <v>926</v>
      </c>
      <c r="D178">
        <v>8</v>
      </c>
      <c r="G178" t="s">
        <v>880</v>
      </c>
      <c r="I178" t="s">
        <v>734</v>
      </c>
    </row>
    <row r="179" spans="1:9">
      <c r="C179" s="3"/>
    </row>
    <row r="180" spans="1:9" s="1" customFormat="1">
      <c r="A180" s="1" t="str">
        <f>"Enchantments ("&amp;ROWS(D181:D183)&amp;")"</f>
        <v>Enchantments (3)</v>
      </c>
      <c r="C180" s="2"/>
    </row>
    <row r="181" spans="1:9" s="1" customFormat="1">
      <c r="A181" s="1" t="s">
        <v>834</v>
      </c>
      <c r="C181" s="2" t="s">
        <v>752</v>
      </c>
      <c r="D181" s="1">
        <v>1</v>
      </c>
      <c r="I181" t="s">
        <v>721</v>
      </c>
    </row>
    <row r="182" spans="1:9">
      <c r="A182" t="s">
        <v>835</v>
      </c>
      <c r="C182" s="3" t="s">
        <v>763</v>
      </c>
      <c r="D182">
        <v>4</v>
      </c>
      <c r="I182" t="s">
        <v>1010</v>
      </c>
    </row>
    <row r="183" spans="1:9">
      <c r="A183" t="s">
        <v>681</v>
      </c>
      <c r="C183" s="3" t="s">
        <v>682</v>
      </c>
      <c r="D183">
        <v>5</v>
      </c>
      <c r="I183" t="s">
        <v>813</v>
      </c>
    </row>
    <row r="184" spans="1:9">
      <c r="C184" s="3"/>
    </row>
    <row r="185" spans="1:9" s="1" customFormat="1">
      <c r="A185" s="1" t="str">
        <f>"Instants ("&amp;ROWS(D186:D194)&amp;")"</f>
        <v>Instants (9)</v>
      </c>
      <c r="C185" s="2"/>
    </row>
    <row r="186" spans="1:9" s="1" customFormat="1">
      <c r="A186" s="1" t="s">
        <v>751</v>
      </c>
      <c r="C186" s="2" t="s">
        <v>752</v>
      </c>
      <c r="D186" s="1">
        <v>1</v>
      </c>
      <c r="G186" s="1" t="s">
        <v>1026</v>
      </c>
      <c r="I186" s="1" t="s">
        <v>946</v>
      </c>
    </row>
    <row r="187" spans="1:9">
      <c r="A187" t="s">
        <v>338</v>
      </c>
      <c r="C187" s="3" t="s">
        <v>339</v>
      </c>
      <c r="D187">
        <v>1</v>
      </c>
      <c r="G187" t="s">
        <v>1026</v>
      </c>
      <c r="I187" s="1" t="s">
        <v>946</v>
      </c>
    </row>
    <row r="188" spans="1:9">
      <c r="A188" t="s">
        <v>753</v>
      </c>
      <c r="C188" s="3" t="s">
        <v>754</v>
      </c>
      <c r="D188">
        <v>2</v>
      </c>
      <c r="I188" s="1" t="s">
        <v>949</v>
      </c>
    </row>
    <row r="189" spans="1:9" s="9" customFormat="1">
      <c r="A189" s="9" t="s">
        <v>884</v>
      </c>
      <c r="C189" s="3" t="s">
        <v>882</v>
      </c>
      <c r="D189" s="9">
        <v>2</v>
      </c>
      <c r="I189" s="1" t="s">
        <v>885</v>
      </c>
    </row>
    <row r="190" spans="1:9">
      <c r="A190" t="s">
        <v>683</v>
      </c>
      <c r="C190" s="3" t="s">
        <v>561</v>
      </c>
      <c r="D190">
        <v>2</v>
      </c>
      <c r="I190" s="1" t="s">
        <v>944</v>
      </c>
    </row>
    <row r="191" spans="1:9">
      <c r="A191" t="s">
        <v>66</v>
      </c>
      <c r="C191" s="3" t="s">
        <v>67</v>
      </c>
      <c r="D191">
        <v>3</v>
      </c>
      <c r="I191" s="1" t="s">
        <v>946</v>
      </c>
    </row>
    <row r="192" spans="1:9">
      <c r="A192" t="s">
        <v>344</v>
      </c>
      <c r="C192" s="3" t="s">
        <v>345</v>
      </c>
      <c r="D192">
        <v>3</v>
      </c>
      <c r="I192" s="1" t="s">
        <v>948</v>
      </c>
    </row>
    <row r="193" spans="1:9">
      <c r="A193" t="s">
        <v>755</v>
      </c>
      <c r="C193" s="3" t="s">
        <v>345</v>
      </c>
      <c r="D193">
        <v>3</v>
      </c>
      <c r="I193" s="1" t="s">
        <v>944</v>
      </c>
    </row>
    <row r="194" spans="1:9">
      <c r="A194" t="s">
        <v>756</v>
      </c>
      <c r="C194" s="3" t="s">
        <v>757</v>
      </c>
      <c r="D194">
        <v>6</v>
      </c>
      <c r="I194" s="1" t="s">
        <v>944</v>
      </c>
    </row>
    <row r="195" spans="1:9">
      <c r="C195" s="3"/>
    </row>
    <row r="196" spans="1:9" s="1" customFormat="1">
      <c r="A196" s="1" t="str">
        <f>"Sorceries ("&amp;ROWS(D197:D202)&amp;")"</f>
        <v>Sorceries (6)</v>
      </c>
      <c r="C196" s="2"/>
    </row>
    <row r="197" spans="1:9" s="1" customFormat="1">
      <c r="A197" s="1" t="s">
        <v>386</v>
      </c>
      <c r="C197" s="2" t="s">
        <v>387</v>
      </c>
      <c r="D197" s="1">
        <v>1</v>
      </c>
      <c r="G197" s="1" t="s">
        <v>1024</v>
      </c>
      <c r="I197" s="1" t="s">
        <v>1025</v>
      </c>
    </row>
    <row r="198" spans="1:9">
      <c r="A198" t="s">
        <v>342</v>
      </c>
      <c r="C198" s="3" t="s">
        <v>343</v>
      </c>
      <c r="D198">
        <v>2</v>
      </c>
      <c r="G198" t="s">
        <v>1026</v>
      </c>
      <c r="I198" t="s">
        <v>721</v>
      </c>
    </row>
    <row r="199" spans="1:9">
      <c r="A199" t="s">
        <v>1023</v>
      </c>
      <c r="C199" s="3" t="s">
        <v>1022</v>
      </c>
      <c r="D199">
        <v>3</v>
      </c>
      <c r="I199" t="s">
        <v>876</v>
      </c>
    </row>
    <row r="200" spans="1:9">
      <c r="A200" t="s">
        <v>762</v>
      </c>
      <c r="C200" s="3" t="s">
        <v>763</v>
      </c>
      <c r="D200">
        <v>4</v>
      </c>
      <c r="I200" t="s">
        <v>1027</v>
      </c>
    </row>
    <row r="201" spans="1:9" s="9" customFormat="1">
      <c r="A201" s="9" t="s">
        <v>764</v>
      </c>
      <c r="C201" s="3" t="s">
        <v>763</v>
      </c>
      <c r="D201" s="9">
        <v>4</v>
      </c>
      <c r="G201" s="9" t="s">
        <v>1028</v>
      </c>
      <c r="I201" s="9" t="s">
        <v>998</v>
      </c>
    </row>
    <row r="202" spans="1:9">
      <c r="A202" s="9" t="s">
        <v>886</v>
      </c>
      <c r="C202" s="3" t="s">
        <v>887</v>
      </c>
      <c r="D202">
        <v>5</v>
      </c>
      <c r="I202" s="9" t="s">
        <v>888</v>
      </c>
    </row>
    <row r="203" spans="1:9">
      <c r="C203" s="3"/>
    </row>
    <row r="204" spans="1:9" s="1" customFormat="1">
      <c r="A204" s="1" t="s">
        <v>488</v>
      </c>
      <c r="C204" s="2"/>
    </row>
    <row r="205" spans="1:9" s="1" customFormat="1">
      <c r="A205" s="1" t="str">
        <f>"Creatures ("&amp;ROWS(D206:D230)&amp;")"</f>
        <v>Creatures (25)</v>
      </c>
      <c r="C205" s="2"/>
    </row>
    <row r="206" spans="1:9" s="1" customFormat="1">
      <c r="A206" s="1" t="s">
        <v>334</v>
      </c>
      <c r="C206" s="2" t="s">
        <v>180</v>
      </c>
      <c r="D206" s="1">
        <v>1</v>
      </c>
      <c r="G206" s="1" t="s">
        <v>880</v>
      </c>
      <c r="H206" s="1" t="s">
        <v>803</v>
      </c>
      <c r="I206" s="1" t="s">
        <v>723</v>
      </c>
    </row>
    <row r="207" spans="1:9" s="1" customFormat="1">
      <c r="A207" s="1" t="s">
        <v>495</v>
      </c>
      <c r="C207" s="2" t="s">
        <v>180</v>
      </c>
      <c r="D207" s="1">
        <v>1</v>
      </c>
      <c r="H207" s="1" t="s">
        <v>851</v>
      </c>
      <c r="I207" s="1" t="s">
        <v>879</v>
      </c>
    </row>
    <row r="208" spans="1:9" s="1" customFormat="1">
      <c r="A208" s="1" t="s">
        <v>583</v>
      </c>
      <c r="C208" s="2" t="s">
        <v>584</v>
      </c>
      <c r="D208" s="1">
        <v>1</v>
      </c>
      <c r="G208" s="1" t="s">
        <v>952</v>
      </c>
      <c r="I208" s="1" t="s">
        <v>876</v>
      </c>
    </row>
    <row r="209" spans="1:9" s="1" customFormat="1">
      <c r="A209" s="1" t="s">
        <v>653</v>
      </c>
      <c r="C209" s="2" t="s">
        <v>654</v>
      </c>
      <c r="D209" s="1">
        <v>1</v>
      </c>
      <c r="I209" s="1" t="s">
        <v>944</v>
      </c>
    </row>
    <row r="210" spans="1:9" s="1" customFormat="1">
      <c r="A210" s="1" t="s">
        <v>674</v>
      </c>
      <c r="C210" s="2" t="s">
        <v>656</v>
      </c>
      <c r="D210" s="1">
        <v>1</v>
      </c>
      <c r="G210" s="1" t="s">
        <v>958</v>
      </c>
      <c r="I210" s="1" t="s">
        <v>944</v>
      </c>
    </row>
    <row r="211" spans="1:9" s="1" customFormat="1">
      <c r="A211" s="1" t="s">
        <v>667</v>
      </c>
      <c r="C211" s="2" t="s">
        <v>668</v>
      </c>
      <c r="D211" s="1">
        <v>1</v>
      </c>
      <c r="G211" s="1" t="s">
        <v>961</v>
      </c>
      <c r="I211" s="1" t="s">
        <v>947</v>
      </c>
    </row>
    <row r="212" spans="1:9" s="1" customFormat="1">
      <c r="A212" s="1" t="s">
        <v>279</v>
      </c>
      <c r="C212" s="2" t="s">
        <v>540</v>
      </c>
      <c r="D212" s="1">
        <v>2</v>
      </c>
      <c r="G212" s="1" t="s">
        <v>960</v>
      </c>
      <c r="I212" s="1" t="s">
        <v>949</v>
      </c>
    </row>
    <row r="213" spans="1:9" s="1" customFormat="1">
      <c r="A213" s="1" t="s">
        <v>449</v>
      </c>
      <c r="C213" s="2" t="s">
        <v>450</v>
      </c>
      <c r="D213" s="1">
        <v>2</v>
      </c>
      <c r="G213" s="1" t="s">
        <v>962</v>
      </c>
      <c r="I213" s="1" t="s">
        <v>946</v>
      </c>
    </row>
    <row r="214" spans="1:9" s="1" customFormat="1">
      <c r="A214" s="1" t="s">
        <v>429</v>
      </c>
      <c r="C214" s="2" t="s">
        <v>430</v>
      </c>
      <c r="D214" s="1">
        <v>2</v>
      </c>
      <c r="G214" s="1" t="s">
        <v>738</v>
      </c>
      <c r="I214" s="1" t="s">
        <v>720</v>
      </c>
    </row>
    <row r="215" spans="1:9" s="1" customFormat="1">
      <c r="A215" s="1" t="s">
        <v>388</v>
      </c>
      <c r="C215" s="2" t="s">
        <v>280</v>
      </c>
      <c r="D215" s="1">
        <v>2</v>
      </c>
      <c r="G215" s="1" t="s">
        <v>959</v>
      </c>
      <c r="I215" s="1" t="s">
        <v>980</v>
      </c>
    </row>
    <row r="216" spans="1:9" s="1" customFormat="1">
      <c r="A216" s="1" t="s">
        <v>514</v>
      </c>
      <c r="C216" s="2" t="s">
        <v>73</v>
      </c>
      <c r="D216" s="1">
        <v>3</v>
      </c>
      <c r="G216" s="1" t="s">
        <v>962</v>
      </c>
      <c r="H216" s="1" t="s">
        <v>803</v>
      </c>
      <c r="I216" s="1" t="s">
        <v>946</v>
      </c>
    </row>
    <row r="217" spans="1:9" s="1" customFormat="1">
      <c r="A217" s="1" t="s">
        <v>277</v>
      </c>
      <c r="C217" s="2" t="s">
        <v>377</v>
      </c>
      <c r="D217" s="1">
        <v>3</v>
      </c>
      <c r="G217" s="1" t="s">
        <v>732</v>
      </c>
      <c r="I217" s="1" t="s">
        <v>862</v>
      </c>
    </row>
    <row r="218" spans="1:9" s="1" customFormat="1">
      <c r="A218" s="1" t="s">
        <v>183</v>
      </c>
      <c r="C218" s="2" t="s">
        <v>184</v>
      </c>
      <c r="D218" s="1">
        <v>3</v>
      </c>
      <c r="G218" s="1" t="s">
        <v>962</v>
      </c>
      <c r="I218" s="1" t="s">
        <v>948</v>
      </c>
    </row>
    <row r="219" spans="1:9" s="1" customFormat="1">
      <c r="A219" s="1" t="s">
        <v>192</v>
      </c>
      <c r="C219" s="2" t="s">
        <v>193</v>
      </c>
      <c r="D219" s="1">
        <v>3</v>
      </c>
      <c r="I219" s="1" t="s">
        <v>948</v>
      </c>
    </row>
    <row r="220" spans="1:9" s="1" customFormat="1">
      <c r="A220" s="1" t="s">
        <v>783</v>
      </c>
      <c r="C220" s="2" t="s">
        <v>784</v>
      </c>
      <c r="D220" s="1">
        <v>4</v>
      </c>
      <c r="I220" s="1" t="s">
        <v>944</v>
      </c>
    </row>
    <row r="221" spans="1:9" s="1" customFormat="1">
      <c r="A221" s="1" t="s">
        <v>520</v>
      </c>
      <c r="C221" s="2" t="s">
        <v>521</v>
      </c>
      <c r="D221" s="1">
        <v>4</v>
      </c>
      <c r="G221" s="1" t="s">
        <v>996</v>
      </c>
      <c r="I221" s="1" t="s">
        <v>721</v>
      </c>
    </row>
    <row r="222" spans="1:9" s="1" customFormat="1">
      <c r="A222" s="1" t="s">
        <v>563</v>
      </c>
      <c r="C222" s="2" t="s">
        <v>564</v>
      </c>
      <c r="D222" s="1">
        <v>4</v>
      </c>
      <c r="G222" s="1" t="s">
        <v>963</v>
      </c>
      <c r="I222" s="1" t="s">
        <v>944</v>
      </c>
    </row>
    <row r="223" spans="1:9" s="1" customFormat="1">
      <c r="A223" s="1" t="s">
        <v>122</v>
      </c>
      <c r="C223" s="2" t="s">
        <v>377</v>
      </c>
      <c r="D223" s="1">
        <v>4</v>
      </c>
      <c r="I223" s="1" t="s">
        <v>947</v>
      </c>
    </row>
    <row r="224" spans="1:9" s="1" customFormat="1">
      <c r="A224" s="1" t="s">
        <v>301</v>
      </c>
      <c r="C224" s="2" t="s">
        <v>302</v>
      </c>
      <c r="D224" s="1">
        <v>4</v>
      </c>
      <c r="I224" s="1" t="s">
        <v>948</v>
      </c>
    </row>
    <row r="225" spans="1:10">
      <c r="A225" t="s">
        <v>468</v>
      </c>
      <c r="C225" s="2" t="s">
        <v>475</v>
      </c>
      <c r="D225">
        <v>5</v>
      </c>
      <c r="G225" t="s">
        <v>997</v>
      </c>
      <c r="I225" t="s">
        <v>854</v>
      </c>
    </row>
    <row r="226" spans="1:10">
      <c r="A226" t="s">
        <v>921</v>
      </c>
      <c r="C226" s="2" t="s">
        <v>922</v>
      </c>
      <c r="D226">
        <v>6</v>
      </c>
      <c r="I226" t="s">
        <v>879</v>
      </c>
    </row>
    <row r="227" spans="1:10" s="8" customFormat="1">
      <c r="A227" s="10" t="s">
        <v>969</v>
      </c>
      <c r="B227" s="10"/>
      <c r="C227" s="3" t="s">
        <v>219</v>
      </c>
      <c r="D227">
        <v>7</v>
      </c>
      <c r="E227"/>
      <c r="F227"/>
      <c r="G227" s="8" t="s">
        <v>214</v>
      </c>
      <c r="H227"/>
      <c r="I227" s="8" t="s">
        <v>42</v>
      </c>
      <c r="J227"/>
    </row>
    <row r="228" spans="1:10">
      <c r="A228" t="s">
        <v>902</v>
      </c>
      <c r="C228" s="2" t="s">
        <v>602</v>
      </c>
      <c r="D228">
        <v>7</v>
      </c>
      <c r="G228" t="s">
        <v>859</v>
      </c>
      <c r="I228" t="s">
        <v>903</v>
      </c>
    </row>
    <row r="229" spans="1:10">
      <c r="A229" t="s">
        <v>601</v>
      </c>
      <c r="C229" s="2" t="s">
        <v>70</v>
      </c>
      <c r="D229">
        <v>7</v>
      </c>
      <c r="I229" t="s">
        <v>1010</v>
      </c>
    </row>
    <row r="230" spans="1:10">
      <c r="A230" t="s">
        <v>923</v>
      </c>
      <c r="C230" s="2" t="s">
        <v>924</v>
      </c>
      <c r="D230">
        <v>9</v>
      </c>
      <c r="G230" t="s">
        <v>878</v>
      </c>
      <c r="I230" t="s">
        <v>998</v>
      </c>
    </row>
    <row r="231" spans="1:10">
      <c r="C231" s="3"/>
    </row>
    <row r="232" spans="1:10" s="1" customFormat="1">
      <c r="A232" s="1" t="str">
        <f>"Enchantments ("&amp;ROWS(D233:D235)&amp;")"</f>
        <v>Enchantments (3)</v>
      </c>
      <c r="C232" s="2"/>
    </row>
    <row r="233" spans="1:10" s="1" customFormat="1">
      <c r="A233" s="1" t="s">
        <v>32</v>
      </c>
      <c r="C233" s="2" t="s">
        <v>33</v>
      </c>
      <c r="D233" s="1">
        <v>1</v>
      </c>
      <c r="I233" s="1" t="s">
        <v>949</v>
      </c>
    </row>
    <row r="234" spans="1:10">
      <c r="A234" t="s">
        <v>545</v>
      </c>
      <c r="C234" s="3" t="s">
        <v>544</v>
      </c>
      <c r="D234">
        <v>3</v>
      </c>
      <c r="G234" t="s">
        <v>802</v>
      </c>
      <c r="I234" s="1" t="s">
        <v>948</v>
      </c>
    </row>
    <row r="235" spans="1:10">
      <c r="A235" t="s">
        <v>493</v>
      </c>
      <c r="C235" s="2" t="s">
        <v>494</v>
      </c>
      <c r="D235">
        <v>5</v>
      </c>
      <c r="I235" s="1" t="s">
        <v>948</v>
      </c>
    </row>
    <row r="236" spans="1:10">
      <c r="C236" s="3"/>
    </row>
    <row r="237" spans="1:10" s="1" customFormat="1">
      <c r="A237" s="1" t="str">
        <f>"Instants ("&amp;ROWS(D238:D242)&amp;")"</f>
        <v>Instants (5)</v>
      </c>
      <c r="C237" s="2"/>
    </row>
    <row r="238" spans="1:10" s="1" customFormat="1">
      <c r="A238" s="1" t="s">
        <v>200</v>
      </c>
      <c r="C238" s="2" t="s">
        <v>201</v>
      </c>
      <c r="D238" s="1">
        <v>1</v>
      </c>
      <c r="I238" s="1" t="s">
        <v>721</v>
      </c>
    </row>
    <row r="239" spans="1:10">
      <c r="A239" t="s">
        <v>266</v>
      </c>
      <c r="C239" s="3" t="s">
        <v>450</v>
      </c>
      <c r="D239" s="1">
        <v>2</v>
      </c>
      <c r="G239" t="s">
        <v>940</v>
      </c>
      <c r="I239" t="s">
        <v>721</v>
      </c>
    </row>
    <row r="240" spans="1:10">
      <c r="A240" t="s">
        <v>199</v>
      </c>
      <c r="C240" s="3" t="s">
        <v>450</v>
      </c>
      <c r="D240" s="1">
        <v>2</v>
      </c>
      <c r="I240" t="s">
        <v>953</v>
      </c>
    </row>
    <row r="241" spans="1:10">
      <c r="A241" t="s">
        <v>506</v>
      </c>
      <c r="C241" s="3" t="s">
        <v>507</v>
      </c>
      <c r="D241">
        <v>3</v>
      </c>
      <c r="G241" t="s">
        <v>878</v>
      </c>
      <c r="I241" t="s">
        <v>955</v>
      </c>
    </row>
    <row r="242" spans="1:10">
      <c r="A242" t="s">
        <v>525</v>
      </c>
      <c r="C242" s="3" t="s">
        <v>526</v>
      </c>
      <c r="D242">
        <v>5</v>
      </c>
      <c r="G242" t="s">
        <v>956</v>
      </c>
      <c r="I242" t="s">
        <v>879</v>
      </c>
    </row>
    <row r="243" spans="1:10">
      <c r="C243" s="3"/>
    </row>
    <row r="244" spans="1:10" s="1" customFormat="1">
      <c r="A244" s="1" t="str">
        <f>"Sorceries ("&amp;ROWS(D245:D252)&amp;")"</f>
        <v>Sorceries (8)</v>
      </c>
      <c r="C244" s="2"/>
    </row>
    <row r="245" spans="1:10" s="1" customFormat="1">
      <c r="A245" s="1" t="s">
        <v>675</v>
      </c>
      <c r="C245" s="2" t="s">
        <v>676</v>
      </c>
      <c r="D245" s="1">
        <v>1</v>
      </c>
      <c r="I245" s="1" t="s">
        <v>944</v>
      </c>
    </row>
    <row r="246" spans="1:10" s="1" customFormat="1">
      <c r="A246" s="1" t="s">
        <v>613</v>
      </c>
      <c r="C246" s="2" t="s">
        <v>614</v>
      </c>
      <c r="D246" s="1">
        <v>1</v>
      </c>
      <c r="I246" s="1" t="s">
        <v>949</v>
      </c>
    </row>
    <row r="247" spans="1:10" s="1" customFormat="1">
      <c r="A247" s="1" t="s">
        <v>202</v>
      </c>
      <c r="C247" s="3" t="s">
        <v>203</v>
      </c>
      <c r="D247" s="1">
        <v>2</v>
      </c>
      <c r="G247" s="1" t="s">
        <v>957</v>
      </c>
      <c r="I247" s="1" t="s">
        <v>948</v>
      </c>
    </row>
    <row r="248" spans="1:10">
      <c r="A248" t="s">
        <v>72</v>
      </c>
      <c r="C248" s="3" t="s">
        <v>73</v>
      </c>
      <c r="D248">
        <v>3</v>
      </c>
      <c r="I248" t="s">
        <v>954</v>
      </c>
    </row>
    <row r="249" spans="1:10" s="1" customFormat="1">
      <c r="A249" s="1" t="s">
        <v>606</v>
      </c>
      <c r="C249" s="2" t="s">
        <v>612</v>
      </c>
      <c r="D249" s="1">
        <v>3</v>
      </c>
      <c r="I249" s="1" t="s">
        <v>949</v>
      </c>
    </row>
    <row r="250" spans="1:10" s="1" customFormat="1">
      <c r="A250" s="1" t="s">
        <v>376</v>
      </c>
      <c r="C250" s="2" t="s">
        <v>377</v>
      </c>
      <c r="D250" s="1">
        <v>4</v>
      </c>
      <c r="I250" s="1" t="s">
        <v>946</v>
      </c>
    </row>
    <row r="251" spans="1:10" s="1" customFormat="1">
      <c r="A251" s="1" t="s">
        <v>712</v>
      </c>
      <c r="C251" s="2" t="s">
        <v>1021</v>
      </c>
      <c r="D251" s="1">
        <v>5</v>
      </c>
      <c r="I251" s="1" t="s">
        <v>944</v>
      </c>
    </row>
    <row r="252" spans="1:10">
      <c r="A252" s="6" t="s">
        <v>36</v>
      </c>
      <c r="C252" s="3" t="s">
        <v>70</v>
      </c>
      <c r="D252">
        <v>7</v>
      </c>
      <c r="G252" s="1" t="s">
        <v>878</v>
      </c>
      <c r="I252" s="1" t="s">
        <v>948</v>
      </c>
    </row>
    <row r="253" spans="1:10">
      <c r="C253" s="3"/>
    </row>
    <row r="254" spans="1:10" s="1" customFormat="1">
      <c r="A254" s="1" t="s">
        <v>489</v>
      </c>
      <c r="C254" s="2"/>
    </row>
    <row r="255" spans="1:10" s="1" customFormat="1">
      <c r="A255" s="11" t="str">
        <f>"Creatures ("&amp;ROWS(D256:D340)&amp;")"</f>
        <v>Creatures (85)</v>
      </c>
      <c r="B255" s="11"/>
      <c r="C255" s="3"/>
      <c r="D255"/>
      <c r="E255"/>
      <c r="F255"/>
      <c r="G255"/>
      <c r="H255"/>
      <c r="I255"/>
      <c r="J255"/>
    </row>
    <row r="256" spans="1:10" s="1" customFormat="1" ht="13" customHeight="1">
      <c r="A256" s="1" t="s">
        <v>53</v>
      </c>
      <c r="C256" s="2" t="s">
        <v>337</v>
      </c>
      <c r="D256" s="1">
        <v>1</v>
      </c>
      <c r="G256" s="1" t="s">
        <v>872</v>
      </c>
      <c r="H256" s="1" t="s">
        <v>871</v>
      </c>
      <c r="I256" s="1" t="s">
        <v>1009</v>
      </c>
    </row>
    <row r="257" spans="1:9" ht="13" customHeight="1">
      <c r="A257" t="s">
        <v>491</v>
      </c>
      <c r="C257" s="3" t="s">
        <v>401</v>
      </c>
      <c r="D257">
        <v>1</v>
      </c>
      <c r="H257" t="s">
        <v>851</v>
      </c>
      <c r="I257" t="s">
        <v>734</v>
      </c>
    </row>
    <row r="258" spans="1:9" ht="13" customHeight="1">
      <c r="A258" t="s">
        <v>185</v>
      </c>
      <c r="C258" s="2" t="s">
        <v>309</v>
      </c>
      <c r="D258">
        <v>1</v>
      </c>
      <c r="H258" t="s">
        <v>852</v>
      </c>
      <c r="I258" t="s">
        <v>721</v>
      </c>
    </row>
    <row r="259" spans="1:9" ht="13" customHeight="1">
      <c r="A259" t="s">
        <v>109</v>
      </c>
      <c r="C259" s="3" t="s">
        <v>402</v>
      </c>
      <c r="D259">
        <v>1</v>
      </c>
      <c r="G259" t="s">
        <v>880</v>
      </c>
      <c r="H259" t="s">
        <v>853</v>
      </c>
      <c r="I259" t="s">
        <v>721</v>
      </c>
    </row>
    <row r="260" spans="1:9" ht="13" customHeight="1">
      <c r="A260" t="s">
        <v>310</v>
      </c>
      <c r="C260" s="2" t="s">
        <v>360</v>
      </c>
      <c r="D260">
        <v>1</v>
      </c>
      <c r="H260" t="s">
        <v>692</v>
      </c>
      <c r="I260" t="s">
        <v>721</v>
      </c>
    </row>
    <row r="261" spans="1:9" ht="13" customHeight="1">
      <c r="A261" t="s">
        <v>405</v>
      </c>
      <c r="C261" s="3" t="s">
        <v>406</v>
      </c>
      <c r="D261">
        <v>1</v>
      </c>
      <c r="G261" t="s">
        <v>736</v>
      </c>
      <c r="H261" t="s">
        <v>693</v>
      </c>
      <c r="I261" t="s">
        <v>734</v>
      </c>
    </row>
    <row r="262" spans="1:9" ht="13" customHeight="1">
      <c r="A262" t="s">
        <v>246</v>
      </c>
      <c r="C262" s="3" t="s">
        <v>278</v>
      </c>
      <c r="D262">
        <v>1</v>
      </c>
      <c r="H262" t="s">
        <v>694</v>
      </c>
      <c r="I262" t="s">
        <v>829</v>
      </c>
    </row>
    <row r="263" spans="1:9" ht="13" customHeight="1">
      <c r="A263" t="s">
        <v>492</v>
      </c>
      <c r="C263" s="3" t="s">
        <v>733</v>
      </c>
      <c r="D263">
        <v>2</v>
      </c>
      <c r="H263" t="s">
        <v>853</v>
      </c>
      <c r="I263" t="s">
        <v>1010</v>
      </c>
    </row>
    <row r="264" spans="1:9" ht="13" customHeight="1">
      <c r="A264" t="s">
        <v>172</v>
      </c>
      <c r="C264" s="3" t="s">
        <v>336</v>
      </c>
      <c r="D264">
        <v>2</v>
      </c>
      <c r="G264" t="s">
        <v>873</v>
      </c>
      <c r="H264" t="s">
        <v>695</v>
      </c>
      <c r="I264" t="s">
        <v>879</v>
      </c>
    </row>
    <row r="265" spans="1:9" ht="13" customHeight="1">
      <c r="A265" t="s">
        <v>282</v>
      </c>
      <c r="C265" s="3" t="s">
        <v>283</v>
      </c>
      <c r="D265">
        <v>2</v>
      </c>
      <c r="H265" t="s">
        <v>697</v>
      </c>
      <c r="I265" t="s">
        <v>938</v>
      </c>
    </row>
    <row r="266" spans="1:9" ht="13" customHeight="1">
      <c r="A266" t="s">
        <v>704</v>
      </c>
      <c r="C266" s="3" t="s">
        <v>705</v>
      </c>
      <c r="D266">
        <v>2</v>
      </c>
      <c r="H266" t="s">
        <v>698</v>
      </c>
      <c r="I266" t="s">
        <v>876</v>
      </c>
    </row>
    <row r="267" spans="1:9" ht="13" customHeight="1">
      <c r="A267" t="s">
        <v>110</v>
      </c>
      <c r="C267" s="3" t="s">
        <v>536</v>
      </c>
      <c r="D267">
        <v>2</v>
      </c>
      <c r="H267" t="s">
        <v>849</v>
      </c>
      <c r="I267" t="s">
        <v>721</v>
      </c>
    </row>
    <row r="268" spans="1:9" ht="13" customHeight="1">
      <c r="A268" t="s">
        <v>91</v>
      </c>
      <c r="C268" s="3" t="s">
        <v>119</v>
      </c>
      <c r="D268">
        <v>2</v>
      </c>
      <c r="H268" t="s">
        <v>696</v>
      </c>
      <c r="I268" t="s">
        <v>876</v>
      </c>
    </row>
    <row r="269" spans="1:9" ht="13" customHeight="1">
      <c r="A269" t="s">
        <v>532</v>
      </c>
      <c r="C269" s="3" t="s">
        <v>533</v>
      </c>
      <c r="D269">
        <v>2</v>
      </c>
      <c r="G269" s="9" t="s">
        <v>1043</v>
      </c>
      <c r="H269" t="s">
        <v>851</v>
      </c>
      <c r="I269" t="s">
        <v>721</v>
      </c>
    </row>
    <row r="270" spans="1:9" s="9" customFormat="1" ht="13" customHeight="1">
      <c r="A270" s="9" t="s">
        <v>9</v>
      </c>
      <c r="C270" s="3" t="s">
        <v>10</v>
      </c>
      <c r="D270" s="9">
        <v>2</v>
      </c>
      <c r="G270" s="9" t="s">
        <v>11</v>
      </c>
      <c r="H270" s="9" t="s">
        <v>12</v>
      </c>
      <c r="I270" s="9" t="s">
        <v>0</v>
      </c>
    </row>
    <row r="271" spans="1:9" ht="13" customHeight="1">
      <c r="A271" t="s">
        <v>403</v>
      </c>
      <c r="C271" s="3" t="s">
        <v>404</v>
      </c>
      <c r="D271">
        <v>2</v>
      </c>
      <c r="G271" t="s">
        <v>737</v>
      </c>
      <c r="H271" t="s">
        <v>693</v>
      </c>
      <c r="I271" t="s">
        <v>734</v>
      </c>
    </row>
    <row r="272" spans="1:9" s="9" customFormat="1" ht="13" customHeight="1">
      <c r="A272" s="9" t="s">
        <v>1</v>
      </c>
      <c r="C272" s="3" t="s">
        <v>2</v>
      </c>
      <c r="D272" s="9">
        <v>2</v>
      </c>
      <c r="G272" s="9" t="s">
        <v>3</v>
      </c>
      <c r="H272" s="9" t="s">
        <v>85</v>
      </c>
      <c r="I272" s="9" t="s">
        <v>5</v>
      </c>
    </row>
    <row r="273" spans="1:9" ht="13" customHeight="1">
      <c r="A273" t="s">
        <v>939</v>
      </c>
      <c r="C273" s="3" t="s">
        <v>791</v>
      </c>
      <c r="D273">
        <v>2</v>
      </c>
      <c r="H273" t="s">
        <v>694</v>
      </c>
      <c r="I273" t="s">
        <v>876</v>
      </c>
    </row>
    <row r="274" spans="1:9" ht="13" customHeight="1">
      <c r="A274" t="s">
        <v>413</v>
      </c>
      <c r="C274" s="3" t="s">
        <v>534</v>
      </c>
      <c r="D274">
        <v>2</v>
      </c>
      <c r="G274" t="s">
        <v>940</v>
      </c>
      <c r="H274" t="s">
        <v>700</v>
      </c>
      <c r="I274" t="s">
        <v>721</v>
      </c>
    </row>
    <row r="275" spans="1:9" ht="13" customHeight="1">
      <c r="A275" t="s">
        <v>414</v>
      </c>
      <c r="C275" s="3" t="s">
        <v>535</v>
      </c>
      <c r="D275">
        <v>2</v>
      </c>
      <c r="H275" t="s">
        <v>696</v>
      </c>
      <c r="I275" t="s">
        <v>876</v>
      </c>
    </row>
    <row r="276" spans="1:9" ht="13" customHeight="1">
      <c r="A276" t="s">
        <v>267</v>
      </c>
      <c r="C276" s="3" t="s">
        <v>534</v>
      </c>
      <c r="D276">
        <v>2</v>
      </c>
      <c r="H276" t="s">
        <v>852</v>
      </c>
      <c r="I276" t="s">
        <v>722</v>
      </c>
    </row>
    <row r="277" spans="1:9" ht="13" customHeight="1">
      <c r="A277" t="s">
        <v>171</v>
      </c>
      <c r="C277" s="3" t="s">
        <v>703</v>
      </c>
      <c r="D277">
        <v>3</v>
      </c>
      <c r="H277" t="s">
        <v>850</v>
      </c>
      <c r="I277" t="s">
        <v>876</v>
      </c>
    </row>
    <row r="278" spans="1:9" ht="13" customHeight="1">
      <c r="A278" t="s">
        <v>115</v>
      </c>
      <c r="C278" s="3" t="s">
        <v>264</v>
      </c>
      <c r="D278">
        <v>3</v>
      </c>
      <c r="H278" t="s">
        <v>694</v>
      </c>
      <c r="I278" t="s">
        <v>829</v>
      </c>
    </row>
    <row r="279" spans="1:9" ht="13" customHeight="1">
      <c r="A279" t="s">
        <v>941</v>
      </c>
      <c r="C279" s="3" t="s">
        <v>918</v>
      </c>
      <c r="D279">
        <v>3</v>
      </c>
      <c r="G279" t="s">
        <v>859</v>
      </c>
      <c r="H279" t="s">
        <v>693</v>
      </c>
      <c r="I279" t="s">
        <v>721</v>
      </c>
    </row>
    <row r="280" spans="1:9" ht="13" customHeight="1">
      <c r="A280" t="s">
        <v>384</v>
      </c>
      <c r="C280" s="3" t="s">
        <v>465</v>
      </c>
      <c r="D280">
        <v>3</v>
      </c>
      <c r="G280" s="9" t="s">
        <v>1044</v>
      </c>
      <c r="H280" t="s">
        <v>851</v>
      </c>
      <c r="I280" t="s">
        <v>721</v>
      </c>
    </row>
    <row r="281" spans="1:9" s="9" customFormat="1" ht="13" customHeight="1">
      <c r="A281" s="9" t="s">
        <v>18</v>
      </c>
      <c r="C281" s="3" t="s">
        <v>19</v>
      </c>
      <c r="D281" s="9">
        <v>3</v>
      </c>
      <c r="G281" s="9" t="s">
        <v>20</v>
      </c>
      <c r="H281" s="9" t="s">
        <v>21</v>
      </c>
      <c r="I281" s="9" t="s">
        <v>5</v>
      </c>
    </row>
    <row r="282" spans="1:9" ht="13" customHeight="1">
      <c r="A282" t="s">
        <v>331</v>
      </c>
      <c r="C282" s="3" t="s">
        <v>261</v>
      </c>
      <c r="D282">
        <v>3</v>
      </c>
      <c r="H282" t="s">
        <v>849</v>
      </c>
      <c r="I282" t="s">
        <v>829</v>
      </c>
    </row>
    <row r="283" spans="1:9" ht="13" customHeight="1">
      <c r="A283" t="s">
        <v>135</v>
      </c>
      <c r="C283" s="3" t="s">
        <v>136</v>
      </c>
      <c r="D283">
        <v>3</v>
      </c>
      <c r="H283" t="s">
        <v>852</v>
      </c>
      <c r="I283" t="s">
        <v>718</v>
      </c>
    </row>
    <row r="284" spans="1:9" ht="13" customHeight="1">
      <c r="A284" s="6" t="s">
        <v>355</v>
      </c>
      <c r="C284" s="3" t="s">
        <v>308</v>
      </c>
      <c r="D284">
        <v>3</v>
      </c>
      <c r="G284" t="s">
        <v>880</v>
      </c>
      <c r="H284" t="s">
        <v>853</v>
      </c>
      <c r="I284" t="s">
        <v>721</v>
      </c>
    </row>
    <row r="285" spans="1:9" s="9" customFormat="1" ht="13" customHeight="1">
      <c r="A285" s="9" t="s">
        <v>13</v>
      </c>
      <c r="C285" s="3" t="s">
        <v>14</v>
      </c>
      <c r="D285" s="9">
        <v>3</v>
      </c>
      <c r="H285" s="9" t="s">
        <v>12</v>
      </c>
      <c r="I285" s="9" t="s">
        <v>0</v>
      </c>
    </row>
    <row r="286" spans="1:9" ht="13" customHeight="1">
      <c r="A286" t="s">
        <v>125</v>
      </c>
      <c r="C286" s="3" t="s">
        <v>126</v>
      </c>
      <c r="D286">
        <v>3</v>
      </c>
      <c r="G286" t="s">
        <v>128</v>
      </c>
      <c r="H286" t="s">
        <v>127</v>
      </c>
      <c r="I286" t="s">
        <v>129</v>
      </c>
    </row>
    <row r="287" spans="1:9" ht="13" customHeight="1">
      <c r="A287" t="s">
        <v>230</v>
      </c>
      <c r="C287" s="3" t="s">
        <v>86</v>
      </c>
      <c r="D287">
        <v>3</v>
      </c>
      <c r="G287" t="s">
        <v>943</v>
      </c>
      <c r="H287" t="s">
        <v>942</v>
      </c>
      <c r="I287" t="s">
        <v>879</v>
      </c>
    </row>
    <row r="288" spans="1:9" ht="13" customHeight="1">
      <c r="A288" t="s">
        <v>256</v>
      </c>
      <c r="C288" s="3" t="s">
        <v>458</v>
      </c>
      <c r="D288">
        <v>3</v>
      </c>
      <c r="H288" t="s">
        <v>696</v>
      </c>
      <c r="I288" t="s">
        <v>722</v>
      </c>
    </row>
    <row r="289" spans="1:10" ht="13" customHeight="1">
      <c r="A289" t="s">
        <v>989</v>
      </c>
      <c r="C289" s="3" t="s">
        <v>315</v>
      </c>
      <c r="D289">
        <v>3</v>
      </c>
      <c r="G289" t="s">
        <v>990</v>
      </c>
      <c r="H289" t="s">
        <v>850</v>
      </c>
      <c r="I289" t="s">
        <v>879</v>
      </c>
    </row>
    <row r="290" spans="1:10" ht="13" customHeight="1">
      <c r="A290" t="s">
        <v>986</v>
      </c>
      <c r="C290" s="3" t="s">
        <v>828</v>
      </c>
      <c r="D290">
        <v>3</v>
      </c>
      <c r="H290" t="s">
        <v>696</v>
      </c>
      <c r="I290" t="s">
        <v>829</v>
      </c>
    </row>
    <row r="291" spans="1:10" ht="13" customHeight="1">
      <c r="A291" t="s">
        <v>686</v>
      </c>
      <c r="C291" s="3" t="s">
        <v>687</v>
      </c>
      <c r="D291">
        <v>3</v>
      </c>
      <c r="G291" t="s">
        <v>987</v>
      </c>
      <c r="H291" t="s">
        <v>699</v>
      </c>
      <c r="I291" t="s">
        <v>718</v>
      </c>
    </row>
    <row r="292" spans="1:10" ht="13" customHeight="1">
      <c r="A292" t="s">
        <v>149</v>
      </c>
      <c r="C292" s="3" t="s">
        <v>31</v>
      </c>
      <c r="D292">
        <v>3</v>
      </c>
      <c r="G292" t="s">
        <v>880</v>
      </c>
      <c r="H292" t="s">
        <v>701</v>
      </c>
      <c r="I292" t="s">
        <v>1010</v>
      </c>
    </row>
    <row r="293" spans="1:10" s="9" customFormat="1" ht="13" customHeight="1">
      <c r="A293" s="12" t="s">
        <v>15</v>
      </c>
      <c r="B293" s="12"/>
      <c r="C293" s="3" t="s">
        <v>16</v>
      </c>
      <c r="D293">
        <v>3</v>
      </c>
      <c r="E293"/>
      <c r="F293"/>
      <c r="G293"/>
      <c r="H293" t="s">
        <v>17</v>
      </c>
      <c r="I293" t="s">
        <v>4</v>
      </c>
      <c r="J293"/>
    </row>
    <row r="294" spans="1:10" ht="13" customHeight="1">
      <c r="A294" t="s">
        <v>111</v>
      </c>
      <c r="C294" s="3" t="s">
        <v>261</v>
      </c>
      <c r="D294">
        <v>3</v>
      </c>
      <c r="G294" t="s">
        <v>988</v>
      </c>
      <c r="H294" t="s">
        <v>849</v>
      </c>
      <c r="I294" t="s">
        <v>829</v>
      </c>
    </row>
    <row r="295" spans="1:10" ht="13" customHeight="1">
      <c r="A295" t="s">
        <v>431</v>
      </c>
      <c r="C295" s="3" t="s">
        <v>432</v>
      </c>
      <c r="D295">
        <v>4</v>
      </c>
      <c r="G295" s="9" t="s">
        <v>1045</v>
      </c>
      <c r="H295" t="s">
        <v>696</v>
      </c>
      <c r="I295" t="s">
        <v>735</v>
      </c>
    </row>
    <row r="296" spans="1:10" ht="13" customHeight="1">
      <c r="A296" t="s">
        <v>112</v>
      </c>
      <c r="C296" s="3" t="s">
        <v>58</v>
      </c>
      <c r="D296">
        <v>4</v>
      </c>
      <c r="H296" t="s">
        <v>699</v>
      </c>
      <c r="I296" t="s">
        <v>879</v>
      </c>
    </row>
    <row r="297" spans="1:10" ht="13" customHeight="1">
      <c r="A297" t="s">
        <v>516</v>
      </c>
      <c r="C297" s="3" t="s">
        <v>517</v>
      </c>
      <c r="D297">
        <v>4</v>
      </c>
      <c r="H297" t="s">
        <v>851</v>
      </c>
      <c r="I297" t="s">
        <v>721</v>
      </c>
    </row>
    <row r="298" spans="1:10" ht="13" customHeight="1">
      <c r="A298" t="s">
        <v>555</v>
      </c>
      <c r="C298" s="3" t="s">
        <v>556</v>
      </c>
      <c r="D298">
        <v>4</v>
      </c>
      <c r="G298" t="s">
        <v>880</v>
      </c>
      <c r="H298" t="s">
        <v>702</v>
      </c>
      <c r="I298" t="s">
        <v>718</v>
      </c>
    </row>
    <row r="299" spans="1:10" ht="13" customHeight="1">
      <c r="A299" t="s">
        <v>746</v>
      </c>
      <c r="C299" s="3" t="s">
        <v>579</v>
      </c>
      <c r="D299">
        <v>4</v>
      </c>
      <c r="G299" t="s">
        <v>991</v>
      </c>
      <c r="H299" t="s">
        <v>699</v>
      </c>
      <c r="I299" t="s">
        <v>718</v>
      </c>
    </row>
    <row r="300" spans="1:10" ht="13" customHeight="1">
      <c r="A300" t="s">
        <v>673</v>
      </c>
      <c r="C300" s="3" t="s">
        <v>574</v>
      </c>
      <c r="D300">
        <v>4</v>
      </c>
      <c r="G300" t="s">
        <v>992</v>
      </c>
      <c r="H300" t="s">
        <v>693</v>
      </c>
      <c r="I300" t="s">
        <v>722</v>
      </c>
    </row>
    <row r="301" spans="1:10" ht="13" customHeight="1">
      <c r="A301" t="s">
        <v>581</v>
      </c>
      <c r="C301" s="3" t="s">
        <v>582</v>
      </c>
      <c r="D301">
        <v>4</v>
      </c>
      <c r="G301" t="s">
        <v>738</v>
      </c>
      <c r="H301" t="s">
        <v>697</v>
      </c>
      <c r="I301" t="s">
        <v>876</v>
      </c>
    </row>
    <row r="302" spans="1:10" ht="13" customHeight="1">
      <c r="A302" t="s">
        <v>59</v>
      </c>
      <c r="C302" s="3" t="s">
        <v>60</v>
      </c>
      <c r="D302">
        <v>4</v>
      </c>
      <c r="G302" s="9" t="s">
        <v>1046</v>
      </c>
      <c r="H302" t="s">
        <v>850</v>
      </c>
      <c r="I302" t="s">
        <v>720</v>
      </c>
    </row>
    <row r="303" spans="1:10" ht="13" customHeight="1">
      <c r="A303" t="s">
        <v>257</v>
      </c>
      <c r="C303" s="3" t="s">
        <v>258</v>
      </c>
      <c r="D303">
        <v>4</v>
      </c>
      <c r="G303" s="9" t="s">
        <v>1047</v>
      </c>
      <c r="H303" t="s">
        <v>694</v>
      </c>
      <c r="I303" t="s">
        <v>876</v>
      </c>
    </row>
    <row r="304" spans="1:10" ht="13" customHeight="1">
      <c r="A304" t="s">
        <v>113</v>
      </c>
      <c r="C304" s="3" t="s">
        <v>260</v>
      </c>
      <c r="D304">
        <v>4</v>
      </c>
      <c r="H304" t="s">
        <v>869</v>
      </c>
      <c r="I304" t="s">
        <v>1010</v>
      </c>
    </row>
    <row r="305" spans="1:9" ht="13" customHeight="1">
      <c r="A305" s="9" t="s">
        <v>976</v>
      </c>
      <c r="C305" s="3" t="s">
        <v>259</v>
      </c>
      <c r="D305">
        <v>4</v>
      </c>
      <c r="H305" t="s">
        <v>851</v>
      </c>
      <c r="I305" t="s">
        <v>721</v>
      </c>
    </row>
    <row r="306" spans="1:9" ht="13" customHeight="1">
      <c r="A306" t="s">
        <v>580</v>
      </c>
      <c r="C306" s="3" t="s">
        <v>548</v>
      </c>
      <c r="D306">
        <v>4</v>
      </c>
      <c r="G306" t="s">
        <v>994</v>
      </c>
      <c r="H306" t="s">
        <v>870</v>
      </c>
      <c r="I306" t="s">
        <v>876</v>
      </c>
    </row>
    <row r="307" spans="1:9" ht="13" customHeight="1">
      <c r="A307" t="s">
        <v>250</v>
      </c>
      <c r="C307" s="3" t="s">
        <v>251</v>
      </c>
      <c r="D307">
        <v>4</v>
      </c>
      <c r="H307" t="s">
        <v>697</v>
      </c>
      <c r="I307" t="s">
        <v>876</v>
      </c>
    </row>
    <row r="308" spans="1:9" ht="13" customHeight="1">
      <c r="A308" t="s">
        <v>919</v>
      </c>
      <c r="C308" s="3" t="s">
        <v>920</v>
      </c>
      <c r="D308">
        <v>4</v>
      </c>
      <c r="H308" t="s">
        <v>693</v>
      </c>
      <c r="I308" t="s">
        <v>721</v>
      </c>
    </row>
    <row r="309" spans="1:9" ht="13" customHeight="1">
      <c r="A309" t="s">
        <v>358</v>
      </c>
      <c r="C309" s="3" t="s">
        <v>359</v>
      </c>
      <c r="D309">
        <v>4</v>
      </c>
      <c r="H309" t="s">
        <v>694</v>
      </c>
      <c r="I309" t="s">
        <v>876</v>
      </c>
    </row>
    <row r="310" spans="1:9" ht="13" customHeight="1">
      <c r="A310" t="s">
        <v>789</v>
      </c>
      <c r="C310" s="3" t="s">
        <v>790</v>
      </c>
      <c r="D310">
        <v>4</v>
      </c>
      <c r="G310" t="s">
        <v>880</v>
      </c>
      <c r="H310" t="s">
        <v>853</v>
      </c>
      <c r="I310" t="s">
        <v>721</v>
      </c>
    </row>
    <row r="311" spans="1:9" ht="13" customHeight="1">
      <c r="A311" t="s">
        <v>472</v>
      </c>
      <c r="C311" s="3" t="s">
        <v>262</v>
      </c>
      <c r="D311">
        <v>4</v>
      </c>
      <c r="G311" s="9" t="s">
        <v>1048</v>
      </c>
      <c r="H311" t="s">
        <v>871</v>
      </c>
      <c r="I311" t="s">
        <v>825</v>
      </c>
    </row>
    <row r="312" spans="1:9" ht="13" customHeight="1">
      <c r="A312" t="s">
        <v>265</v>
      </c>
      <c r="C312" s="3" t="s">
        <v>263</v>
      </c>
      <c r="D312">
        <v>4</v>
      </c>
      <c r="G312" t="s">
        <v>855</v>
      </c>
      <c r="H312" t="s">
        <v>852</v>
      </c>
      <c r="I312" t="s">
        <v>734</v>
      </c>
    </row>
    <row r="313" spans="1:9" s="9" customFormat="1" ht="13" customHeight="1">
      <c r="A313" s="9" t="s">
        <v>27</v>
      </c>
      <c r="C313" s="3" t="s">
        <v>28</v>
      </c>
      <c r="D313" s="9">
        <v>4</v>
      </c>
      <c r="H313" s="9" t="s">
        <v>85</v>
      </c>
      <c r="I313" s="9" t="s">
        <v>29</v>
      </c>
    </row>
    <row r="314" spans="1:9" s="8" customFormat="1" ht="13" customHeight="1">
      <c r="A314" s="9" t="s">
        <v>977</v>
      </c>
      <c r="C314" s="3" t="s">
        <v>155</v>
      </c>
      <c r="D314" s="8">
        <v>5</v>
      </c>
      <c r="H314" s="8" t="s">
        <v>156</v>
      </c>
      <c r="I314" s="8" t="s">
        <v>157</v>
      </c>
    </row>
    <row r="315" spans="1:9" s="8" customFormat="1" ht="13" customHeight="1">
      <c r="A315" s="8" t="s">
        <v>220</v>
      </c>
      <c r="C315" s="3" t="s">
        <v>222</v>
      </c>
      <c r="D315" s="8">
        <v>5</v>
      </c>
      <c r="H315" s="8" t="s">
        <v>221</v>
      </c>
      <c r="I315" s="8" t="s">
        <v>44</v>
      </c>
    </row>
    <row r="316" spans="1:9" s="8" customFormat="1" ht="13" customHeight="1">
      <c r="A316" s="8" t="s">
        <v>223</v>
      </c>
      <c r="C316" s="3" t="s">
        <v>224</v>
      </c>
      <c r="D316" s="8">
        <v>5</v>
      </c>
      <c r="G316" s="8" t="s">
        <v>225</v>
      </c>
      <c r="H316" s="8" t="s">
        <v>226</v>
      </c>
      <c r="I316" s="8" t="s">
        <v>227</v>
      </c>
    </row>
    <row r="317" spans="1:9" ht="13" customHeight="1">
      <c r="A317" t="s">
        <v>134</v>
      </c>
      <c r="C317" s="3" t="s">
        <v>169</v>
      </c>
      <c r="D317">
        <v>5</v>
      </c>
      <c r="H317" t="s">
        <v>699</v>
      </c>
      <c r="I317" t="s">
        <v>876</v>
      </c>
    </row>
    <row r="318" spans="1:9" s="8" customFormat="1" ht="13" customHeight="1">
      <c r="A318" s="8" t="s">
        <v>39</v>
      </c>
      <c r="C318" s="3" t="s">
        <v>40</v>
      </c>
      <c r="D318" s="8">
        <v>5</v>
      </c>
      <c r="G318" s="8" t="s">
        <v>43</v>
      </c>
      <c r="H318" s="8" t="s">
        <v>41</v>
      </c>
      <c r="I318" s="8" t="s">
        <v>42</v>
      </c>
    </row>
    <row r="319" spans="1:9" ht="13" customHeight="1">
      <c r="A319" t="s">
        <v>538</v>
      </c>
      <c r="C319" s="3" t="s">
        <v>539</v>
      </c>
      <c r="D319">
        <v>5</v>
      </c>
      <c r="G319" t="s">
        <v>856</v>
      </c>
      <c r="H319" t="s">
        <v>850</v>
      </c>
      <c r="I319" t="s">
        <v>879</v>
      </c>
    </row>
    <row r="320" spans="1:9" ht="13" customHeight="1">
      <c r="A320" t="s">
        <v>332</v>
      </c>
      <c r="C320" s="3" t="s">
        <v>333</v>
      </c>
      <c r="D320">
        <v>5</v>
      </c>
      <c r="G320" t="s">
        <v>857</v>
      </c>
      <c r="H320" t="s">
        <v>849</v>
      </c>
      <c r="I320" t="s">
        <v>721</v>
      </c>
    </row>
    <row r="321" spans="1:9" ht="13" customHeight="1">
      <c r="A321" t="s">
        <v>591</v>
      </c>
      <c r="C321" s="3" t="s">
        <v>592</v>
      </c>
      <c r="D321">
        <v>5</v>
      </c>
      <c r="G321" t="s">
        <v>858</v>
      </c>
      <c r="H321" t="s">
        <v>693</v>
      </c>
      <c r="I321" t="s">
        <v>722</v>
      </c>
    </row>
    <row r="322" spans="1:9" ht="13" customHeight="1">
      <c r="A322" s="9" t="s">
        <v>975</v>
      </c>
      <c r="C322" s="3" t="s">
        <v>288</v>
      </c>
      <c r="D322">
        <v>5</v>
      </c>
      <c r="H322" t="s">
        <v>697</v>
      </c>
      <c r="I322" t="s">
        <v>1010</v>
      </c>
    </row>
    <row r="323" spans="1:9" ht="13" customHeight="1">
      <c r="A323" t="s">
        <v>437</v>
      </c>
      <c r="C323" s="3" t="s">
        <v>438</v>
      </c>
      <c r="D323">
        <v>5</v>
      </c>
      <c r="H323" t="s">
        <v>696</v>
      </c>
      <c r="I323" t="s">
        <v>876</v>
      </c>
    </row>
    <row r="324" spans="1:9" s="8" customFormat="1" ht="13" customHeight="1">
      <c r="A324" s="8" t="s">
        <v>150</v>
      </c>
      <c r="C324" s="3" t="s">
        <v>151</v>
      </c>
      <c r="D324" s="8">
        <v>5</v>
      </c>
      <c r="H324" s="8" t="s">
        <v>152</v>
      </c>
      <c r="I324" s="8" t="s">
        <v>153</v>
      </c>
    </row>
    <row r="325" spans="1:9" ht="13" customHeight="1">
      <c r="A325" t="s">
        <v>688</v>
      </c>
      <c r="C325" s="3" t="s">
        <v>689</v>
      </c>
      <c r="D325">
        <v>5</v>
      </c>
      <c r="H325" t="s">
        <v>852</v>
      </c>
      <c r="I325" t="s">
        <v>718</v>
      </c>
    </row>
    <row r="326" spans="1:9" ht="13" customHeight="1">
      <c r="A326" t="s">
        <v>690</v>
      </c>
      <c r="C326" s="3" t="s">
        <v>691</v>
      </c>
      <c r="D326">
        <v>5</v>
      </c>
      <c r="H326" t="s">
        <v>851</v>
      </c>
      <c r="I326" t="s">
        <v>718</v>
      </c>
    </row>
    <row r="327" spans="1:9" s="8" customFormat="1" ht="13" customHeight="1">
      <c r="A327" s="8" t="s">
        <v>49</v>
      </c>
      <c r="C327" s="3" t="s">
        <v>50</v>
      </c>
      <c r="D327" s="8">
        <v>6</v>
      </c>
      <c r="G327" s="8" t="s">
        <v>43</v>
      </c>
      <c r="H327" s="8" t="s">
        <v>51</v>
      </c>
      <c r="I327" s="8" t="s">
        <v>44</v>
      </c>
    </row>
    <row r="328" spans="1:9" ht="13" customHeight="1">
      <c r="A328" t="s">
        <v>57</v>
      </c>
      <c r="C328" s="3" t="s">
        <v>100</v>
      </c>
      <c r="D328">
        <v>6</v>
      </c>
      <c r="G328" t="s">
        <v>860</v>
      </c>
      <c r="H328" t="s">
        <v>850</v>
      </c>
      <c r="I328" t="s">
        <v>876</v>
      </c>
    </row>
    <row r="329" spans="1:9" ht="13" customHeight="1">
      <c r="A329" t="s">
        <v>782</v>
      </c>
      <c r="C329" s="3" t="s">
        <v>950</v>
      </c>
      <c r="D329">
        <v>6</v>
      </c>
      <c r="G329" t="s">
        <v>861</v>
      </c>
      <c r="H329" t="s">
        <v>693</v>
      </c>
      <c r="I329" t="s">
        <v>721</v>
      </c>
    </row>
    <row r="330" spans="1:9" s="8" customFormat="1" ht="13" customHeight="1">
      <c r="A330" s="8" t="s">
        <v>45</v>
      </c>
      <c r="C330" s="3" t="s">
        <v>46</v>
      </c>
      <c r="D330" s="8">
        <v>6</v>
      </c>
      <c r="H330" s="8" t="s">
        <v>48</v>
      </c>
      <c r="I330" s="8" t="s">
        <v>47</v>
      </c>
    </row>
    <row r="331" spans="1:9" ht="13" customHeight="1">
      <c r="A331" t="s">
        <v>392</v>
      </c>
      <c r="C331" s="3" t="s">
        <v>393</v>
      </c>
      <c r="D331">
        <v>6</v>
      </c>
      <c r="G331" t="s">
        <v>859</v>
      </c>
      <c r="H331" t="s">
        <v>851</v>
      </c>
      <c r="I331" t="s">
        <v>879</v>
      </c>
    </row>
    <row r="332" spans="1:9" ht="13" customHeight="1">
      <c r="A332" t="s">
        <v>577</v>
      </c>
      <c r="C332" s="3" t="s">
        <v>578</v>
      </c>
      <c r="D332">
        <v>6</v>
      </c>
      <c r="H332" t="s">
        <v>849</v>
      </c>
      <c r="I332" t="s">
        <v>722</v>
      </c>
    </row>
    <row r="333" spans="1:9" ht="13" customHeight="1">
      <c r="A333" t="s">
        <v>114</v>
      </c>
      <c r="C333" s="3" t="s">
        <v>761</v>
      </c>
      <c r="D333">
        <v>6</v>
      </c>
      <c r="G333" t="s">
        <v>880</v>
      </c>
      <c r="H333" t="s">
        <v>780</v>
      </c>
      <c r="I333" t="s">
        <v>721</v>
      </c>
    </row>
    <row r="334" spans="1:9" ht="13" customHeight="1">
      <c r="A334" s="9" t="s">
        <v>974</v>
      </c>
      <c r="C334" s="3" t="s">
        <v>350</v>
      </c>
      <c r="D334">
        <v>6</v>
      </c>
      <c r="H334" t="s">
        <v>697</v>
      </c>
      <c r="I334" t="s">
        <v>876</v>
      </c>
    </row>
    <row r="335" spans="1:9" ht="13" customHeight="1">
      <c r="A335" t="s">
        <v>607</v>
      </c>
      <c r="C335" s="3" t="s">
        <v>608</v>
      </c>
      <c r="D335">
        <v>6</v>
      </c>
      <c r="H335" t="s">
        <v>697</v>
      </c>
      <c r="I335" t="s">
        <v>862</v>
      </c>
    </row>
    <row r="336" spans="1:9" ht="13" customHeight="1">
      <c r="A336" t="s">
        <v>253</v>
      </c>
      <c r="C336" s="3" t="s">
        <v>254</v>
      </c>
      <c r="D336">
        <v>6</v>
      </c>
      <c r="G336" t="s">
        <v>936</v>
      </c>
      <c r="H336" t="s">
        <v>694</v>
      </c>
      <c r="I336" t="s">
        <v>722</v>
      </c>
    </row>
    <row r="337" spans="1:9" ht="13" customHeight="1">
      <c r="A337" t="s">
        <v>415</v>
      </c>
      <c r="C337" s="3" t="s">
        <v>543</v>
      </c>
      <c r="D337">
        <v>6</v>
      </c>
      <c r="H337" t="s">
        <v>852</v>
      </c>
      <c r="I337" t="s">
        <v>879</v>
      </c>
    </row>
    <row r="338" spans="1:9" ht="13" customHeight="1">
      <c r="A338" t="s">
        <v>587</v>
      </c>
      <c r="C338" s="3" t="s">
        <v>281</v>
      </c>
      <c r="D338">
        <v>7</v>
      </c>
      <c r="G338" t="s">
        <v>880</v>
      </c>
      <c r="H338" t="s">
        <v>696</v>
      </c>
      <c r="I338" t="s">
        <v>829</v>
      </c>
    </row>
    <row r="339" spans="1:9" s="9" customFormat="1" ht="13" customHeight="1">
      <c r="A339" s="9" t="s">
        <v>937</v>
      </c>
      <c r="C339" s="3" t="s">
        <v>781</v>
      </c>
      <c r="D339" s="9">
        <v>7</v>
      </c>
      <c r="G339" s="9" t="s">
        <v>1035</v>
      </c>
      <c r="H339" s="9" t="s">
        <v>869</v>
      </c>
      <c r="I339" s="9" t="s">
        <v>1065</v>
      </c>
    </row>
    <row r="340" spans="1:9" ht="13" customHeight="1">
      <c r="A340" s="9" t="s">
        <v>77</v>
      </c>
      <c r="C340" s="3" t="s">
        <v>78</v>
      </c>
      <c r="D340">
        <v>7</v>
      </c>
      <c r="G340" s="9" t="s">
        <v>79</v>
      </c>
      <c r="H340" s="9" t="s">
        <v>80</v>
      </c>
      <c r="I340" s="9" t="s">
        <v>81</v>
      </c>
    </row>
    <row r="341" spans="1:9">
      <c r="C341" s="3"/>
    </row>
    <row r="342" spans="1:9" s="1" customFormat="1">
      <c r="A342" s="1" t="str">
        <f>"Enchantments ("&amp;ROWS(D343:D357)&amp;")"</f>
        <v>Enchantments (15)</v>
      </c>
      <c r="C342" s="2"/>
    </row>
    <row r="343" spans="1:9" s="1" customFormat="1">
      <c r="A343" s="1" t="s">
        <v>635</v>
      </c>
      <c r="C343" s="2" t="s">
        <v>636</v>
      </c>
      <c r="D343" s="1">
        <v>2</v>
      </c>
      <c r="H343" s="1" t="s">
        <v>637</v>
      </c>
      <c r="I343" s="1" t="s">
        <v>944</v>
      </c>
    </row>
    <row r="344" spans="1:9" s="1" customFormat="1">
      <c r="A344" s="1" t="s">
        <v>137</v>
      </c>
      <c r="C344" s="2" t="s">
        <v>138</v>
      </c>
      <c r="D344" s="1">
        <v>3</v>
      </c>
      <c r="H344" s="1" t="s">
        <v>792</v>
      </c>
      <c r="I344" s="1" t="s">
        <v>945</v>
      </c>
    </row>
    <row r="345" spans="1:9" s="1" customFormat="1">
      <c r="A345" s="1" t="s">
        <v>231</v>
      </c>
      <c r="C345" s="2" t="s">
        <v>232</v>
      </c>
      <c r="D345" s="1">
        <v>3</v>
      </c>
      <c r="H345" s="1" t="s">
        <v>793</v>
      </c>
      <c r="I345" s="1" t="s">
        <v>946</v>
      </c>
    </row>
    <row r="346" spans="1:9" s="1" customFormat="1">
      <c r="A346" s="1" t="s">
        <v>457</v>
      </c>
      <c r="C346" s="2" t="s">
        <v>458</v>
      </c>
      <c r="D346" s="1">
        <v>3</v>
      </c>
      <c r="H346" s="1" t="s">
        <v>795</v>
      </c>
      <c r="I346" s="1" t="s">
        <v>947</v>
      </c>
    </row>
    <row r="347" spans="1:9" s="1" customFormat="1">
      <c r="A347" s="1" t="s">
        <v>394</v>
      </c>
      <c r="C347" s="2" t="s">
        <v>465</v>
      </c>
      <c r="D347" s="1">
        <v>3</v>
      </c>
      <c r="H347" s="1" t="s">
        <v>794</v>
      </c>
      <c r="I347" s="1" t="s">
        <v>948</v>
      </c>
    </row>
    <row r="348" spans="1:9" s="1" customFormat="1">
      <c r="A348" s="1" t="s">
        <v>597</v>
      </c>
      <c r="C348" s="2" t="s">
        <v>598</v>
      </c>
      <c r="D348" s="1">
        <v>3</v>
      </c>
      <c r="H348" s="1" t="s">
        <v>693</v>
      </c>
      <c r="I348" s="1" t="s">
        <v>949</v>
      </c>
    </row>
    <row r="349" spans="1:9" s="1" customFormat="1">
      <c r="A349" s="1" t="s">
        <v>546</v>
      </c>
      <c r="C349" s="3" t="s">
        <v>620</v>
      </c>
      <c r="D349" s="1">
        <v>3</v>
      </c>
      <c r="H349" s="1" t="s">
        <v>633</v>
      </c>
      <c r="I349" s="1" t="s">
        <v>945</v>
      </c>
    </row>
    <row r="350" spans="1:9" s="1" customFormat="1">
      <c r="A350" s="1" t="s">
        <v>541</v>
      </c>
      <c r="C350" s="2" t="s">
        <v>542</v>
      </c>
      <c r="D350" s="1">
        <v>4</v>
      </c>
      <c r="H350" s="1" t="s">
        <v>633</v>
      </c>
      <c r="I350" s="1" t="s">
        <v>948</v>
      </c>
    </row>
    <row r="351" spans="1:9" s="1" customFormat="1">
      <c r="A351" s="1" t="s">
        <v>641</v>
      </c>
      <c r="C351" s="2" t="s">
        <v>642</v>
      </c>
      <c r="D351" s="1">
        <v>4</v>
      </c>
      <c r="H351" s="1" t="s">
        <v>643</v>
      </c>
      <c r="I351" s="1" t="s">
        <v>722</v>
      </c>
    </row>
    <row r="352" spans="1:9" s="1" customFormat="1">
      <c r="A352" s="1" t="s">
        <v>638</v>
      </c>
      <c r="C352" s="2" t="s">
        <v>639</v>
      </c>
      <c r="D352" s="1">
        <v>4</v>
      </c>
      <c r="H352" s="1" t="s">
        <v>640</v>
      </c>
      <c r="I352" s="1" t="s">
        <v>947</v>
      </c>
    </row>
    <row r="353" spans="1:9">
      <c r="A353" t="s">
        <v>471</v>
      </c>
      <c r="C353" s="3" t="s">
        <v>621</v>
      </c>
      <c r="D353">
        <v>5</v>
      </c>
      <c r="H353" s="1" t="s">
        <v>634</v>
      </c>
      <c r="I353" s="1" t="s">
        <v>947</v>
      </c>
    </row>
    <row r="354" spans="1:9">
      <c r="A354" t="s">
        <v>268</v>
      </c>
      <c r="C354" s="2" t="s">
        <v>269</v>
      </c>
      <c r="D354">
        <v>5</v>
      </c>
      <c r="H354" t="s">
        <v>852</v>
      </c>
      <c r="I354" s="1" t="s">
        <v>948</v>
      </c>
    </row>
    <row r="355" spans="1:9">
      <c r="A355" t="s">
        <v>523</v>
      </c>
      <c r="C355" s="3" t="s">
        <v>619</v>
      </c>
      <c r="D355">
        <v>6</v>
      </c>
      <c r="H355" t="s">
        <v>851</v>
      </c>
      <c r="I355" s="1" t="s">
        <v>945</v>
      </c>
    </row>
    <row r="356" spans="1:9">
      <c r="A356" t="s">
        <v>622</v>
      </c>
      <c r="C356" s="3" t="s">
        <v>623</v>
      </c>
      <c r="D356">
        <v>6</v>
      </c>
      <c r="H356" t="s">
        <v>693</v>
      </c>
      <c r="I356" s="1" t="s">
        <v>946</v>
      </c>
    </row>
    <row r="357" spans="1:9">
      <c r="A357" t="s">
        <v>452</v>
      </c>
      <c r="C357" s="3" t="s">
        <v>453</v>
      </c>
      <c r="D357">
        <v>7</v>
      </c>
      <c r="H357" t="s">
        <v>696</v>
      </c>
      <c r="I357" s="1" t="s">
        <v>980</v>
      </c>
    </row>
    <row r="358" spans="1:9">
      <c r="C358" s="3"/>
    </row>
    <row r="359" spans="1:9" s="1" customFormat="1">
      <c r="A359" s="1" t="str">
        <f>"Instants ("&amp;ROWS(D360:D393)&amp;")"</f>
        <v>Instants (34)</v>
      </c>
      <c r="C359" s="2"/>
    </row>
    <row r="360" spans="1:9" s="1" customFormat="1">
      <c r="A360" s="1" t="s">
        <v>522</v>
      </c>
      <c r="C360" s="2" t="s">
        <v>533</v>
      </c>
      <c r="D360" s="1">
        <v>2</v>
      </c>
      <c r="H360" s="1" t="s">
        <v>794</v>
      </c>
      <c r="I360" s="1" t="s">
        <v>946</v>
      </c>
    </row>
    <row r="361" spans="1:9" s="1" customFormat="1">
      <c r="A361" s="1" t="s">
        <v>474</v>
      </c>
      <c r="C361" s="2" t="s">
        <v>165</v>
      </c>
      <c r="D361" s="1">
        <v>2</v>
      </c>
      <c r="H361" s="1" t="s">
        <v>793</v>
      </c>
      <c r="I361" s="1" t="s">
        <v>946</v>
      </c>
    </row>
    <row r="362" spans="1:9">
      <c r="A362" t="s">
        <v>473</v>
      </c>
      <c r="C362" s="2" t="s">
        <v>166</v>
      </c>
      <c r="D362" s="1">
        <v>2</v>
      </c>
      <c r="H362" s="1" t="s">
        <v>634</v>
      </c>
      <c r="I362" s="1" t="s">
        <v>947</v>
      </c>
    </row>
    <row r="363" spans="1:9">
      <c r="A363" t="s">
        <v>349</v>
      </c>
      <c r="C363" s="2" t="s">
        <v>167</v>
      </c>
      <c r="D363">
        <v>2</v>
      </c>
      <c r="H363" s="1" t="s">
        <v>794</v>
      </c>
      <c r="I363" t="s">
        <v>721</v>
      </c>
    </row>
    <row r="364" spans="1:9">
      <c r="A364" t="s">
        <v>311</v>
      </c>
      <c r="C364" s="2" t="s">
        <v>312</v>
      </c>
      <c r="D364">
        <v>2</v>
      </c>
      <c r="H364" s="1" t="s">
        <v>794</v>
      </c>
      <c r="I364" t="s">
        <v>721</v>
      </c>
    </row>
    <row r="365" spans="1:9">
      <c r="A365" t="s">
        <v>348</v>
      </c>
      <c r="C365" s="2" t="s">
        <v>168</v>
      </c>
      <c r="D365">
        <v>2</v>
      </c>
      <c r="H365" s="1" t="s">
        <v>637</v>
      </c>
      <c r="I365" t="s">
        <v>721</v>
      </c>
    </row>
    <row r="366" spans="1:9">
      <c r="A366" t="s">
        <v>101</v>
      </c>
      <c r="C366" s="2" t="s">
        <v>61</v>
      </c>
      <c r="D366">
        <v>2</v>
      </c>
      <c r="H366" s="1" t="s">
        <v>634</v>
      </c>
      <c r="I366" t="s">
        <v>879</v>
      </c>
    </row>
    <row r="367" spans="1:9">
      <c r="A367" t="s">
        <v>435</v>
      </c>
      <c r="C367" s="2" t="s">
        <v>436</v>
      </c>
      <c r="D367">
        <v>2</v>
      </c>
      <c r="H367" s="1" t="s">
        <v>644</v>
      </c>
      <c r="I367" t="s">
        <v>876</v>
      </c>
    </row>
    <row r="368" spans="1:9">
      <c r="A368" t="s">
        <v>351</v>
      </c>
      <c r="C368" s="2" t="s">
        <v>353</v>
      </c>
      <c r="D368">
        <v>2</v>
      </c>
      <c r="H368" s="1" t="s">
        <v>643</v>
      </c>
      <c r="I368" t="s">
        <v>876</v>
      </c>
    </row>
    <row r="369" spans="1:10">
      <c r="A369" t="s">
        <v>173</v>
      </c>
      <c r="C369" s="3" t="s">
        <v>174</v>
      </c>
      <c r="D369">
        <v>2</v>
      </c>
      <c r="H369" s="1" t="s">
        <v>645</v>
      </c>
      <c r="I369" t="s">
        <v>721</v>
      </c>
    </row>
    <row r="370" spans="1:10">
      <c r="A370" t="s">
        <v>327</v>
      </c>
      <c r="C370" s="3" t="s">
        <v>328</v>
      </c>
      <c r="D370">
        <v>2</v>
      </c>
      <c r="H370" s="1" t="s">
        <v>643</v>
      </c>
      <c r="I370" t="s">
        <v>876</v>
      </c>
    </row>
    <row r="371" spans="1:10">
      <c r="A371" t="s">
        <v>647</v>
      </c>
      <c r="C371" s="3" t="s">
        <v>657</v>
      </c>
      <c r="D371">
        <v>2</v>
      </c>
      <c r="H371" s="1" t="s">
        <v>792</v>
      </c>
      <c r="I371" t="s">
        <v>981</v>
      </c>
    </row>
    <row r="372" spans="1:10">
      <c r="A372" t="s">
        <v>411</v>
      </c>
      <c r="C372" s="3" t="s">
        <v>329</v>
      </c>
      <c r="D372">
        <v>2</v>
      </c>
      <c r="G372" t="s">
        <v>940</v>
      </c>
      <c r="H372" s="1" t="s">
        <v>633</v>
      </c>
      <c r="I372" t="s">
        <v>721</v>
      </c>
    </row>
    <row r="373" spans="1:10">
      <c r="A373" t="s">
        <v>1003</v>
      </c>
      <c r="C373" s="3" t="s">
        <v>195</v>
      </c>
      <c r="D373">
        <v>3</v>
      </c>
      <c r="H373" s="1" t="s">
        <v>645</v>
      </c>
      <c r="I373" t="s">
        <v>734</v>
      </c>
    </row>
    <row r="374" spans="1:10">
      <c r="A374" t="s">
        <v>518</v>
      </c>
      <c r="C374" s="3" t="s">
        <v>519</v>
      </c>
      <c r="D374">
        <v>3</v>
      </c>
      <c r="H374" s="1" t="s">
        <v>849</v>
      </c>
      <c r="I374" t="s">
        <v>721</v>
      </c>
    </row>
    <row r="375" spans="1:10">
      <c r="A375" t="s">
        <v>330</v>
      </c>
      <c r="C375" s="3" t="s">
        <v>261</v>
      </c>
      <c r="D375">
        <v>3</v>
      </c>
      <c r="H375" s="1" t="s">
        <v>637</v>
      </c>
      <c r="I375" t="s">
        <v>829</v>
      </c>
    </row>
    <row r="376" spans="1:10">
      <c r="A376" t="s">
        <v>749</v>
      </c>
      <c r="C376" s="3" t="s">
        <v>750</v>
      </c>
      <c r="D376">
        <v>3</v>
      </c>
      <c r="H376" s="1" t="s">
        <v>852</v>
      </c>
      <c r="I376" t="s">
        <v>718</v>
      </c>
    </row>
    <row r="377" spans="1:10">
      <c r="A377" t="s">
        <v>460</v>
      </c>
      <c r="C377" s="2" t="s">
        <v>434</v>
      </c>
      <c r="D377">
        <v>3</v>
      </c>
      <c r="H377" s="1" t="s">
        <v>644</v>
      </c>
      <c r="I377" t="s">
        <v>829</v>
      </c>
    </row>
    <row r="378" spans="1:10">
      <c r="A378" s="6" t="s">
        <v>37</v>
      </c>
      <c r="C378" s="3" t="s">
        <v>188</v>
      </c>
      <c r="D378">
        <v>3</v>
      </c>
      <c r="H378" s="1" t="s">
        <v>640</v>
      </c>
      <c r="I378" s="6" t="s">
        <v>38</v>
      </c>
    </row>
    <row r="379" spans="1:10">
      <c r="A379" t="s">
        <v>610</v>
      </c>
      <c r="C379" s="3" t="s">
        <v>170</v>
      </c>
      <c r="D379">
        <v>3</v>
      </c>
      <c r="H379" s="1" t="s">
        <v>646</v>
      </c>
      <c r="I379" t="s">
        <v>879</v>
      </c>
    </row>
    <row r="380" spans="1:10" s="9" customFormat="1">
      <c r="A380" s="12" t="s">
        <v>6</v>
      </c>
      <c r="B380" s="12"/>
      <c r="C380" s="3" t="s">
        <v>7</v>
      </c>
      <c r="D380">
        <v>3</v>
      </c>
      <c r="E380"/>
      <c r="F380"/>
      <c r="G380"/>
      <c r="H380" t="s">
        <v>8</v>
      </c>
      <c r="I380" t="s">
        <v>4</v>
      </c>
      <c r="J380"/>
    </row>
    <row r="381" spans="1:10">
      <c r="A381" t="s">
        <v>459</v>
      </c>
      <c r="C381" s="3" t="s">
        <v>398</v>
      </c>
      <c r="D381">
        <v>3</v>
      </c>
      <c r="H381" s="1" t="s">
        <v>793</v>
      </c>
      <c r="I381" t="s">
        <v>722</v>
      </c>
    </row>
    <row r="382" spans="1:10">
      <c r="A382" t="s">
        <v>238</v>
      </c>
      <c r="C382" s="3" t="s">
        <v>243</v>
      </c>
      <c r="D382">
        <v>3</v>
      </c>
      <c r="H382" s="1" t="s">
        <v>241</v>
      </c>
      <c r="I382" t="s">
        <v>244</v>
      </c>
    </row>
    <row r="383" spans="1:10">
      <c r="A383" t="s">
        <v>177</v>
      </c>
      <c r="C383" s="3" t="s">
        <v>178</v>
      </c>
      <c r="D383">
        <v>3</v>
      </c>
      <c r="H383" s="1" t="s">
        <v>793</v>
      </c>
      <c r="I383" t="s">
        <v>721</v>
      </c>
    </row>
    <row r="384" spans="1:10">
      <c r="A384" t="s">
        <v>34</v>
      </c>
      <c r="C384" s="3" t="s">
        <v>63</v>
      </c>
      <c r="D384">
        <v>3</v>
      </c>
      <c r="H384" s="1" t="s">
        <v>792</v>
      </c>
      <c r="I384" t="s">
        <v>1010</v>
      </c>
    </row>
    <row r="385" spans="1:9">
      <c r="A385" t="s">
        <v>743</v>
      </c>
      <c r="C385" s="3" t="s">
        <v>744</v>
      </c>
      <c r="D385">
        <v>3</v>
      </c>
      <c r="H385" s="1" t="s">
        <v>634</v>
      </c>
      <c r="I385" t="s">
        <v>722</v>
      </c>
    </row>
    <row r="386" spans="1:9">
      <c r="A386" t="s">
        <v>179</v>
      </c>
      <c r="C386" s="3" t="s">
        <v>163</v>
      </c>
      <c r="D386">
        <v>4</v>
      </c>
      <c r="H386" s="1" t="s">
        <v>633</v>
      </c>
      <c r="I386" t="s">
        <v>722</v>
      </c>
    </row>
    <row r="387" spans="1:9">
      <c r="A387" t="s">
        <v>233</v>
      </c>
      <c r="C387" s="3" t="s">
        <v>234</v>
      </c>
      <c r="D387">
        <v>4</v>
      </c>
      <c r="G387" t="s">
        <v>235</v>
      </c>
      <c r="H387" s="1" t="s">
        <v>236</v>
      </c>
      <c r="I387" t="s">
        <v>237</v>
      </c>
    </row>
    <row r="388" spans="1:9">
      <c r="A388" t="s">
        <v>323</v>
      </c>
      <c r="C388" s="3" t="s">
        <v>324</v>
      </c>
      <c r="D388">
        <v>4</v>
      </c>
      <c r="H388" s="1" t="s">
        <v>634</v>
      </c>
      <c r="I388" t="s">
        <v>879</v>
      </c>
    </row>
    <row r="389" spans="1:9">
      <c r="A389" t="s">
        <v>593</v>
      </c>
      <c r="C389" s="3" t="s">
        <v>594</v>
      </c>
      <c r="D389">
        <v>4</v>
      </c>
      <c r="H389" s="1" t="s">
        <v>792</v>
      </c>
      <c r="I389" t="s">
        <v>945</v>
      </c>
    </row>
    <row r="390" spans="1:9">
      <c r="A390" t="s">
        <v>239</v>
      </c>
      <c r="C390" s="3" t="s">
        <v>240</v>
      </c>
      <c r="D390">
        <v>4</v>
      </c>
      <c r="H390" s="1" t="s">
        <v>241</v>
      </c>
      <c r="I390" t="s">
        <v>242</v>
      </c>
    </row>
    <row r="391" spans="1:9">
      <c r="A391" t="s">
        <v>142</v>
      </c>
      <c r="C391" s="3" t="s">
        <v>141</v>
      </c>
      <c r="D391">
        <v>5</v>
      </c>
      <c r="H391" s="1" t="s">
        <v>640</v>
      </c>
      <c r="I391" s="1" t="s">
        <v>945</v>
      </c>
    </row>
    <row r="392" spans="1:9">
      <c r="A392" t="s">
        <v>95</v>
      </c>
      <c r="C392" s="3" t="s">
        <v>96</v>
      </c>
      <c r="D392">
        <v>5</v>
      </c>
      <c r="H392" s="1" t="s">
        <v>792</v>
      </c>
      <c r="I392" t="s">
        <v>97</v>
      </c>
    </row>
    <row r="393" spans="1:9">
      <c r="A393" t="s">
        <v>609</v>
      </c>
      <c r="C393" s="3" t="s">
        <v>132</v>
      </c>
      <c r="D393">
        <v>5</v>
      </c>
      <c r="H393" s="1" t="s">
        <v>644</v>
      </c>
      <c r="I393" t="s">
        <v>722</v>
      </c>
    </row>
    <row r="394" spans="1:9">
      <c r="C394" s="3"/>
    </row>
    <row r="395" spans="1:9" s="1" customFormat="1">
      <c r="A395" s="1" t="str">
        <f>"Sorceries ("&amp;ROWS(D396:D419)&amp;")"</f>
        <v>Sorceries (24)</v>
      </c>
      <c r="C395" s="2"/>
    </row>
    <row r="396" spans="1:9" s="1" customFormat="1">
      <c r="A396" s="1" t="s">
        <v>899</v>
      </c>
      <c r="C396" s="2" t="s">
        <v>900</v>
      </c>
      <c r="D396" s="1">
        <v>2</v>
      </c>
      <c r="H396" s="1" t="s">
        <v>901</v>
      </c>
      <c r="I396" s="1" t="s">
        <v>883</v>
      </c>
    </row>
    <row r="397" spans="1:9">
      <c r="A397" t="s">
        <v>120</v>
      </c>
      <c r="C397" s="2" t="s">
        <v>121</v>
      </c>
      <c r="D397" s="1">
        <v>2</v>
      </c>
      <c r="H397" s="1" t="s">
        <v>643</v>
      </c>
      <c r="I397" s="1" t="s">
        <v>947</v>
      </c>
    </row>
    <row r="398" spans="1:9" s="1" customFormat="1">
      <c r="A398" s="1" t="s">
        <v>385</v>
      </c>
      <c r="C398" s="2" t="s">
        <v>742</v>
      </c>
      <c r="D398" s="1">
        <v>2</v>
      </c>
      <c r="H398" s="1" t="s">
        <v>645</v>
      </c>
      <c r="I398" s="1" t="s">
        <v>883</v>
      </c>
    </row>
    <row r="399" spans="1:9" s="1" customFormat="1">
      <c r="A399" s="1" t="s">
        <v>827</v>
      </c>
      <c r="C399" s="2" t="s">
        <v>669</v>
      </c>
      <c r="D399" s="1">
        <v>2</v>
      </c>
      <c r="H399" s="1" t="s">
        <v>637</v>
      </c>
      <c r="I399" s="1" t="s">
        <v>946</v>
      </c>
    </row>
    <row r="400" spans="1:9">
      <c r="A400" t="s">
        <v>164</v>
      </c>
      <c r="C400" s="3" t="s">
        <v>705</v>
      </c>
      <c r="D400">
        <v>2</v>
      </c>
      <c r="H400" s="1" t="s">
        <v>640</v>
      </c>
      <c r="I400" s="1" t="s">
        <v>879</v>
      </c>
    </row>
    <row r="401" spans="1:9" s="1" customFormat="1">
      <c r="A401" s="1" t="s">
        <v>196</v>
      </c>
      <c r="C401" s="2" t="s">
        <v>197</v>
      </c>
      <c r="D401" s="1">
        <v>2</v>
      </c>
      <c r="H401" s="1" t="s">
        <v>640</v>
      </c>
      <c r="I401" s="1" t="s">
        <v>947</v>
      </c>
    </row>
    <row r="402" spans="1:9" s="1" customFormat="1">
      <c r="A402" s="1" t="s">
        <v>71</v>
      </c>
      <c r="C402" s="2" t="s">
        <v>130</v>
      </c>
      <c r="D402" s="1">
        <v>2</v>
      </c>
      <c r="H402" s="1" t="s">
        <v>640</v>
      </c>
      <c r="I402" s="1" t="s">
        <v>948</v>
      </c>
    </row>
    <row r="403" spans="1:9">
      <c r="A403" t="s">
        <v>175</v>
      </c>
      <c r="C403" s="3" t="s">
        <v>176</v>
      </c>
      <c r="D403">
        <v>2</v>
      </c>
      <c r="H403" s="1" t="s">
        <v>645</v>
      </c>
      <c r="I403" t="s">
        <v>721</v>
      </c>
    </row>
    <row r="404" spans="1:9" s="1" customFormat="1">
      <c r="A404" s="1" t="s">
        <v>463</v>
      </c>
      <c r="C404" s="2" t="s">
        <v>464</v>
      </c>
      <c r="D404" s="1">
        <v>2</v>
      </c>
      <c r="H404" s="1" t="s">
        <v>643</v>
      </c>
      <c r="I404" s="1" t="s">
        <v>829</v>
      </c>
    </row>
    <row r="405" spans="1:9">
      <c r="A405" t="s">
        <v>846</v>
      </c>
      <c r="C405" s="3" t="s">
        <v>758</v>
      </c>
      <c r="D405">
        <v>3</v>
      </c>
      <c r="G405" t="s">
        <v>1028</v>
      </c>
      <c r="H405" t="s">
        <v>848</v>
      </c>
      <c r="I405" t="s">
        <v>717</v>
      </c>
    </row>
    <row r="406" spans="1:9" s="1" customFormat="1">
      <c r="A406" s="1" t="s">
        <v>661</v>
      </c>
      <c r="C406" s="2" t="s">
        <v>660</v>
      </c>
      <c r="D406" s="1">
        <v>3</v>
      </c>
      <c r="H406" s="1" t="s">
        <v>634</v>
      </c>
      <c r="I406" s="1" t="s">
        <v>718</v>
      </c>
    </row>
    <row r="407" spans="1:9" s="1" customFormat="1">
      <c r="A407" s="1" t="s">
        <v>93</v>
      </c>
      <c r="C407" s="2" t="s">
        <v>94</v>
      </c>
      <c r="D407" s="1">
        <v>3</v>
      </c>
      <c r="H407" s="1" t="s">
        <v>644</v>
      </c>
      <c r="I407" s="1" t="s">
        <v>947</v>
      </c>
    </row>
    <row r="408" spans="1:9" s="1" customFormat="1">
      <c r="A408" s="1" t="s">
        <v>915</v>
      </c>
      <c r="C408" s="2" t="s">
        <v>916</v>
      </c>
      <c r="D408" s="1">
        <v>3</v>
      </c>
      <c r="H408" s="1" t="s">
        <v>637</v>
      </c>
      <c r="I408" s="1" t="s">
        <v>1006</v>
      </c>
    </row>
    <row r="409" spans="1:9" s="1" customFormat="1">
      <c r="A409" s="1" t="s">
        <v>1005</v>
      </c>
      <c r="C409" s="2" t="s">
        <v>759</v>
      </c>
      <c r="D409" s="1">
        <v>3</v>
      </c>
      <c r="H409" s="1" t="s">
        <v>637</v>
      </c>
      <c r="I409" s="1" t="s">
        <v>829</v>
      </c>
    </row>
    <row r="410" spans="1:9" s="1" customFormat="1">
      <c r="A410" s="1" t="s">
        <v>139</v>
      </c>
      <c r="C410" s="2" t="s">
        <v>140</v>
      </c>
      <c r="D410" s="1">
        <v>4</v>
      </c>
      <c r="H410" s="1" t="s">
        <v>644</v>
      </c>
      <c r="I410" s="1" t="s">
        <v>945</v>
      </c>
    </row>
    <row r="411" spans="1:9" s="1" customFormat="1">
      <c r="A411" s="1" t="s">
        <v>133</v>
      </c>
      <c r="C411" s="2" t="s">
        <v>618</v>
      </c>
      <c r="D411" s="1">
        <v>4</v>
      </c>
      <c r="H411" s="1" t="s">
        <v>794</v>
      </c>
      <c r="I411" s="1" t="s">
        <v>734</v>
      </c>
    </row>
    <row r="412" spans="1:9">
      <c r="A412" t="s">
        <v>117</v>
      </c>
      <c r="C412" s="2" t="s">
        <v>760</v>
      </c>
      <c r="D412" s="1">
        <v>4</v>
      </c>
      <c r="H412" s="1" t="s">
        <v>793</v>
      </c>
      <c r="I412" s="1" t="s">
        <v>946</v>
      </c>
    </row>
    <row r="413" spans="1:9">
      <c r="A413" t="s">
        <v>289</v>
      </c>
      <c r="C413" s="3" t="s">
        <v>290</v>
      </c>
      <c r="D413">
        <v>5</v>
      </c>
      <c r="H413" s="1" t="s">
        <v>658</v>
      </c>
      <c r="I413" s="1" t="s">
        <v>949</v>
      </c>
    </row>
    <row r="414" spans="1:9">
      <c r="A414" t="s">
        <v>272</v>
      </c>
      <c r="C414" s="3" t="s">
        <v>303</v>
      </c>
      <c r="D414">
        <v>5</v>
      </c>
      <c r="H414" s="1" t="s">
        <v>659</v>
      </c>
      <c r="I414" s="1" t="s">
        <v>947</v>
      </c>
    </row>
    <row r="415" spans="1:9">
      <c r="A415" t="s">
        <v>662</v>
      </c>
      <c r="C415" s="3" t="s">
        <v>826</v>
      </c>
      <c r="D415">
        <v>6</v>
      </c>
      <c r="H415" s="1" t="s">
        <v>633</v>
      </c>
      <c r="I415" s="1" t="s">
        <v>944</v>
      </c>
    </row>
    <row r="416" spans="1:9">
      <c r="A416" t="s">
        <v>123</v>
      </c>
      <c r="C416" s="3" t="s">
        <v>124</v>
      </c>
      <c r="D416">
        <v>6</v>
      </c>
      <c r="H416" s="1" t="s">
        <v>644</v>
      </c>
      <c r="I416" s="1" t="s">
        <v>947</v>
      </c>
    </row>
    <row r="417" spans="1:10" s="9" customFormat="1">
      <c r="A417" s="9" t="s">
        <v>917</v>
      </c>
      <c r="C417" s="3" t="s">
        <v>1057</v>
      </c>
      <c r="D417" s="9">
        <v>6</v>
      </c>
      <c r="H417" s="1" t="s">
        <v>797</v>
      </c>
      <c r="I417" s="1" t="s">
        <v>890</v>
      </c>
    </row>
    <row r="418" spans="1:10" s="9" customFormat="1">
      <c r="A418" s="12" t="s">
        <v>82</v>
      </c>
      <c r="B418" s="12"/>
      <c r="C418" s="3" t="s">
        <v>83</v>
      </c>
      <c r="D418">
        <v>7</v>
      </c>
      <c r="E418"/>
      <c r="F418"/>
      <c r="G418"/>
      <c r="H418" t="s">
        <v>84</v>
      </c>
      <c r="I418" t="s">
        <v>717</v>
      </c>
      <c r="J418"/>
    </row>
    <row r="419" spans="1:10">
      <c r="A419" t="s">
        <v>104</v>
      </c>
      <c r="C419" s="3" t="s">
        <v>131</v>
      </c>
      <c r="D419">
        <v>8</v>
      </c>
      <c r="H419" s="1" t="s">
        <v>792</v>
      </c>
      <c r="I419" s="1" t="s">
        <v>945</v>
      </c>
    </row>
    <row r="420" spans="1:10">
      <c r="C420" s="3"/>
    </row>
    <row r="421" spans="1:10" s="1" customFormat="1">
      <c r="A421" s="1" t="str">
        <f>"Planeswalkers ("&amp;ROWS(D423:D424)&amp;")"</f>
        <v>Planeswalkers (2)</v>
      </c>
      <c r="C421" s="2"/>
    </row>
    <row r="422" spans="1:10" s="1" customFormat="1">
      <c r="A422" s="1" t="s">
        <v>841</v>
      </c>
      <c r="C422" s="2" t="s">
        <v>842</v>
      </c>
      <c r="D422" s="1">
        <v>3</v>
      </c>
      <c r="H422" s="1" t="s">
        <v>643</v>
      </c>
      <c r="I422" s="1" t="s">
        <v>947</v>
      </c>
    </row>
    <row r="423" spans="1:10">
      <c r="A423" s="1" t="s">
        <v>374</v>
      </c>
      <c r="C423" s="3" t="s">
        <v>375</v>
      </c>
      <c r="D423" s="1">
        <v>5</v>
      </c>
      <c r="H423" s="1" t="s">
        <v>794</v>
      </c>
      <c r="I423" s="1" t="s">
        <v>946</v>
      </c>
    </row>
    <row r="424" spans="1:10">
      <c r="C424" s="3"/>
    </row>
    <row r="425" spans="1:10" s="1" customFormat="1">
      <c r="A425" s="1" t="s">
        <v>490</v>
      </c>
      <c r="C425" s="2"/>
    </row>
    <row r="426" spans="1:10" s="1" customFormat="1">
      <c r="A426" s="1" t="str">
        <f>"Creatures ("&amp;ROWS(D427:D430)&amp;")"</f>
        <v>Creatures (4)</v>
      </c>
      <c r="C426" s="2"/>
    </row>
    <row r="427" spans="1:10">
      <c r="A427" t="s">
        <v>553</v>
      </c>
      <c r="C427" s="3" t="s">
        <v>554</v>
      </c>
      <c r="D427">
        <v>0</v>
      </c>
      <c r="I427" t="s">
        <v>718</v>
      </c>
    </row>
    <row r="428" spans="1:10">
      <c r="A428" s="6" t="s">
        <v>229</v>
      </c>
      <c r="C428" s="3">
        <v>4</v>
      </c>
      <c r="D428">
        <v>4</v>
      </c>
      <c r="I428" t="s">
        <v>879</v>
      </c>
    </row>
    <row r="429" spans="1:10">
      <c r="A429" t="s">
        <v>677</v>
      </c>
      <c r="C429" s="3">
        <v>4</v>
      </c>
      <c r="D429">
        <v>4</v>
      </c>
      <c r="H429" t="s">
        <v>1007</v>
      </c>
      <c r="I429" t="s">
        <v>718</v>
      </c>
    </row>
    <row r="430" spans="1:10">
      <c r="A430" t="s">
        <v>1008</v>
      </c>
      <c r="C430" s="3">
        <v>6</v>
      </c>
      <c r="D430">
        <v>6</v>
      </c>
      <c r="G430" t="s">
        <v>880</v>
      </c>
      <c r="H430" t="s">
        <v>1007</v>
      </c>
      <c r="I430" t="s">
        <v>718</v>
      </c>
    </row>
    <row r="431" spans="1:10">
      <c r="C431" s="3"/>
    </row>
    <row r="432" spans="1:10" s="1" customFormat="1">
      <c r="A432" s="1" t="str">
        <f>"Artifact ("&amp;ROWS(D433:D457)&amp;")"</f>
        <v>Artifact (25)</v>
      </c>
      <c r="C432" s="2"/>
    </row>
    <row r="433" spans="1:9" s="1" customFormat="1">
      <c r="A433" s="1" t="s">
        <v>836</v>
      </c>
      <c r="C433" s="2">
        <v>1</v>
      </c>
      <c r="D433" s="1">
        <v>1</v>
      </c>
      <c r="I433" s="1" t="s">
        <v>946</v>
      </c>
    </row>
    <row r="434" spans="1:9" s="1" customFormat="1">
      <c r="A434" s="1" t="s">
        <v>840</v>
      </c>
      <c r="C434" s="2">
        <v>1</v>
      </c>
      <c r="D434" s="1">
        <v>1</v>
      </c>
      <c r="I434" s="1" t="s">
        <v>946</v>
      </c>
    </row>
    <row r="435" spans="1:9" s="1" customFormat="1">
      <c r="A435" s="1" t="s">
        <v>363</v>
      </c>
      <c r="C435" s="2">
        <v>1</v>
      </c>
      <c r="D435" s="1">
        <v>1</v>
      </c>
      <c r="I435" s="1" t="s">
        <v>946</v>
      </c>
    </row>
    <row r="436" spans="1:9" s="1" customFormat="1">
      <c r="A436" s="1" t="s">
        <v>274</v>
      </c>
      <c r="C436" s="2">
        <v>2</v>
      </c>
      <c r="D436" s="1">
        <v>2</v>
      </c>
      <c r="I436" s="1" t="s">
        <v>1010</v>
      </c>
    </row>
    <row r="437" spans="1:9" s="1" customFormat="1">
      <c r="A437" s="1" t="s">
        <v>275</v>
      </c>
      <c r="C437" s="2">
        <v>2</v>
      </c>
      <c r="D437" s="1">
        <v>2</v>
      </c>
      <c r="I437" s="1" t="s">
        <v>879</v>
      </c>
    </row>
    <row r="438" spans="1:9">
      <c r="A438" t="s">
        <v>273</v>
      </c>
      <c r="C438" s="2">
        <v>2</v>
      </c>
      <c r="D438" s="1">
        <v>2</v>
      </c>
      <c r="I438" t="s">
        <v>1009</v>
      </c>
    </row>
    <row r="439" spans="1:9">
      <c r="A439" t="s">
        <v>589</v>
      </c>
      <c r="C439" s="2">
        <v>2</v>
      </c>
      <c r="D439" s="1">
        <v>2</v>
      </c>
      <c r="I439" t="s">
        <v>879</v>
      </c>
    </row>
    <row r="440" spans="1:9" s="1" customFormat="1">
      <c r="A440" s="1" t="s">
        <v>276</v>
      </c>
      <c r="C440" s="2">
        <v>2</v>
      </c>
      <c r="D440" s="1">
        <v>2</v>
      </c>
      <c r="I440" s="1" t="s">
        <v>829</v>
      </c>
    </row>
    <row r="441" spans="1:9" s="1" customFormat="1">
      <c r="A441" s="1" t="s">
        <v>92</v>
      </c>
      <c r="C441" s="2">
        <v>2</v>
      </c>
      <c r="D441" s="1">
        <v>2</v>
      </c>
      <c r="I441" s="1" t="s">
        <v>947</v>
      </c>
    </row>
    <row r="442" spans="1:9" s="1" customFormat="1">
      <c r="A442" s="1" t="s">
        <v>588</v>
      </c>
      <c r="C442" s="2">
        <v>2</v>
      </c>
      <c r="D442" s="1">
        <v>2</v>
      </c>
      <c r="I442" s="1" t="s">
        <v>980</v>
      </c>
    </row>
    <row r="443" spans="1:9" s="1" customFormat="1">
      <c r="A443" s="1" t="s">
        <v>287</v>
      </c>
      <c r="C443" s="2">
        <v>2</v>
      </c>
      <c r="D443" s="1">
        <v>2</v>
      </c>
      <c r="I443" s="1" t="s">
        <v>949</v>
      </c>
    </row>
    <row r="444" spans="1:9" s="1" customFormat="1">
      <c r="A444" s="1" t="s">
        <v>590</v>
      </c>
      <c r="C444" s="2">
        <v>2</v>
      </c>
      <c r="D444" s="1">
        <v>2</v>
      </c>
      <c r="I444" s="1" t="s">
        <v>980</v>
      </c>
    </row>
    <row r="445" spans="1:9">
      <c r="A445" s="1" t="s">
        <v>354</v>
      </c>
      <c r="C445" s="2">
        <v>2</v>
      </c>
      <c r="D445" s="1">
        <v>2</v>
      </c>
      <c r="I445" s="1" t="s">
        <v>947</v>
      </c>
    </row>
    <row r="446" spans="1:9" s="1" customFormat="1">
      <c r="A446" s="1" t="s">
        <v>603</v>
      </c>
      <c r="C446" s="2">
        <v>2</v>
      </c>
      <c r="D446" s="1">
        <v>2</v>
      </c>
      <c r="I446" s="1" t="s">
        <v>949</v>
      </c>
    </row>
    <row r="447" spans="1:9" s="1" customFormat="1">
      <c r="A447" s="1" t="s">
        <v>788</v>
      </c>
      <c r="C447" s="2">
        <v>2</v>
      </c>
      <c r="D447" s="1">
        <v>2</v>
      </c>
      <c r="I447" s="1" t="s">
        <v>949</v>
      </c>
    </row>
    <row r="448" spans="1:9" s="1" customFormat="1">
      <c r="A448" s="1" t="s">
        <v>626</v>
      </c>
      <c r="C448" s="2">
        <v>2</v>
      </c>
      <c r="D448" s="1">
        <v>2</v>
      </c>
      <c r="I448" s="1" t="s">
        <v>948</v>
      </c>
    </row>
    <row r="449" spans="1:9" s="1" customFormat="1">
      <c r="A449" s="1" t="s">
        <v>627</v>
      </c>
      <c r="C449" s="2">
        <v>2</v>
      </c>
      <c r="D449" s="1">
        <v>2</v>
      </c>
      <c r="I449" s="1" t="s">
        <v>949</v>
      </c>
    </row>
    <row r="450" spans="1:9" s="1" customFormat="1">
      <c r="A450" s="1" t="s">
        <v>515</v>
      </c>
      <c r="C450" s="2">
        <v>3</v>
      </c>
      <c r="D450" s="1">
        <v>3</v>
      </c>
      <c r="I450" s="1" t="s">
        <v>946</v>
      </c>
    </row>
    <row r="451" spans="1:9" s="1" customFormat="1">
      <c r="A451" s="1" t="s">
        <v>346</v>
      </c>
      <c r="C451" s="2">
        <v>3</v>
      </c>
      <c r="D451" s="1">
        <v>3</v>
      </c>
      <c r="I451" s="1" t="s">
        <v>948</v>
      </c>
    </row>
    <row r="452" spans="1:9" s="1" customFormat="1">
      <c r="A452" s="1" t="s">
        <v>839</v>
      </c>
      <c r="C452" s="2">
        <v>3</v>
      </c>
      <c r="D452" s="1">
        <v>3</v>
      </c>
      <c r="I452" s="1" t="s">
        <v>949</v>
      </c>
    </row>
    <row r="453" spans="1:9" s="1" customFormat="1">
      <c r="A453" s="1" t="s">
        <v>75</v>
      </c>
      <c r="C453" s="2">
        <v>2</v>
      </c>
      <c r="D453" s="1">
        <v>3</v>
      </c>
      <c r="I453" s="1" t="s">
        <v>948</v>
      </c>
    </row>
    <row r="454" spans="1:9">
      <c r="A454" s="1" t="s">
        <v>837</v>
      </c>
      <c r="C454" s="2">
        <v>4</v>
      </c>
      <c r="D454" s="1">
        <v>4</v>
      </c>
      <c r="I454" t="s">
        <v>1010</v>
      </c>
    </row>
    <row r="455" spans="1:9" s="1" customFormat="1">
      <c r="A455" s="1" t="s">
        <v>838</v>
      </c>
      <c r="C455" s="2">
        <v>4</v>
      </c>
      <c r="D455" s="1">
        <v>4</v>
      </c>
      <c r="I455" s="1" t="s">
        <v>796</v>
      </c>
    </row>
    <row r="456" spans="1:9" s="1" customFormat="1">
      <c r="A456" s="1" t="s">
        <v>1014</v>
      </c>
      <c r="C456" s="2">
        <v>4</v>
      </c>
      <c r="D456" s="1">
        <v>4</v>
      </c>
      <c r="I456" s="1" t="s">
        <v>1015</v>
      </c>
    </row>
    <row r="457" spans="1:9">
      <c r="A457" s="1" t="s">
        <v>304</v>
      </c>
      <c r="C457" s="2">
        <v>5</v>
      </c>
      <c r="D457" s="1">
        <v>5</v>
      </c>
      <c r="I457" s="1" t="s">
        <v>948</v>
      </c>
    </row>
    <row r="458" spans="1:9">
      <c r="A458" s="1"/>
      <c r="C458" s="2"/>
      <c r="D458" s="1"/>
    </row>
    <row r="459" spans="1:9" s="1" customFormat="1">
      <c r="A459" s="1" t="str">
        <f>"Lands ("&amp;ROWS(D460:D500)&amp;")"</f>
        <v>Lands (41)</v>
      </c>
      <c r="C459" s="2"/>
    </row>
    <row r="460" spans="1:9" s="1" customFormat="1">
      <c r="A460" s="1" t="s">
        <v>973</v>
      </c>
      <c r="C460" s="2">
        <v>0</v>
      </c>
      <c r="D460" s="1">
        <v>0</v>
      </c>
      <c r="H460" s="1" t="s">
        <v>853</v>
      </c>
      <c r="I460" s="1" t="s">
        <v>949</v>
      </c>
    </row>
    <row r="461" spans="1:9">
      <c r="A461" s="1" t="s">
        <v>628</v>
      </c>
      <c r="C461" s="2">
        <v>0</v>
      </c>
      <c r="D461" s="1">
        <v>0</v>
      </c>
      <c r="H461" t="s">
        <v>853</v>
      </c>
      <c r="I461" s="1" t="s">
        <v>945</v>
      </c>
    </row>
    <row r="462" spans="1:9">
      <c r="A462" s="1" t="s">
        <v>108</v>
      </c>
      <c r="C462" s="2">
        <v>0</v>
      </c>
      <c r="D462" s="1">
        <v>0</v>
      </c>
      <c r="H462" t="s">
        <v>693</v>
      </c>
      <c r="I462" s="1" t="s">
        <v>949</v>
      </c>
    </row>
    <row r="463" spans="1:9">
      <c r="A463" s="1" t="s">
        <v>547</v>
      </c>
      <c r="C463" s="2">
        <v>0</v>
      </c>
      <c r="D463" s="1">
        <v>0</v>
      </c>
      <c r="H463" t="s">
        <v>850</v>
      </c>
      <c r="I463" s="1" t="s">
        <v>879</v>
      </c>
    </row>
    <row r="464" spans="1:9">
      <c r="A464" s="1" t="s">
        <v>629</v>
      </c>
      <c r="C464" s="2">
        <v>0</v>
      </c>
      <c r="D464" s="1">
        <v>0</v>
      </c>
      <c r="H464" t="s">
        <v>797</v>
      </c>
      <c r="I464" s="1" t="s">
        <v>798</v>
      </c>
    </row>
    <row r="465" spans="1:9">
      <c r="A465" s="1" t="s">
        <v>631</v>
      </c>
      <c r="C465" s="2">
        <v>0</v>
      </c>
      <c r="D465" s="1">
        <v>0</v>
      </c>
      <c r="H465" t="s">
        <v>699</v>
      </c>
      <c r="I465" s="1" t="s">
        <v>947</v>
      </c>
    </row>
    <row r="466" spans="1:9">
      <c r="A466" s="1" t="s">
        <v>630</v>
      </c>
      <c r="C466" s="2">
        <v>0</v>
      </c>
      <c r="D466" s="1">
        <v>0</v>
      </c>
      <c r="H466" t="s">
        <v>801</v>
      </c>
      <c r="I466" s="1" t="s">
        <v>947</v>
      </c>
    </row>
    <row r="467" spans="1:9">
      <c r="A467" s="1" t="s">
        <v>335</v>
      </c>
      <c r="C467" s="2">
        <v>0</v>
      </c>
      <c r="D467" s="1">
        <v>0</v>
      </c>
      <c r="H467" t="s">
        <v>800</v>
      </c>
      <c r="I467" s="1" t="s">
        <v>948</v>
      </c>
    </row>
    <row r="468" spans="1:9">
      <c r="A468" s="1" t="s">
        <v>748</v>
      </c>
      <c r="C468" s="2">
        <v>0</v>
      </c>
      <c r="D468" s="1">
        <v>0</v>
      </c>
      <c r="H468" s="8" t="s">
        <v>154</v>
      </c>
      <c r="I468" s="1" t="s">
        <v>718</v>
      </c>
    </row>
    <row r="469" spans="1:9">
      <c r="A469" s="1" t="s">
        <v>441</v>
      </c>
      <c r="C469" s="2">
        <v>0</v>
      </c>
      <c r="D469" s="1">
        <v>0</v>
      </c>
      <c r="H469" t="s">
        <v>800</v>
      </c>
      <c r="I469" s="1" t="s">
        <v>949</v>
      </c>
    </row>
    <row r="470" spans="1:9">
      <c r="A470" s="1" t="s">
        <v>107</v>
      </c>
      <c r="C470" s="2">
        <v>0</v>
      </c>
      <c r="D470" s="1">
        <v>0</v>
      </c>
      <c r="H470" t="s">
        <v>696</v>
      </c>
      <c r="I470" s="1" t="s">
        <v>980</v>
      </c>
    </row>
    <row r="471" spans="1:9">
      <c r="A471" s="1" t="s">
        <v>395</v>
      </c>
      <c r="C471" s="2">
        <v>0</v>
      </c>
      <c r="D471" s="1">
        <v>0</v>
      </c>
      <c r="H471" t="s">
        <v>799</v>
      </c>
      <c r="I471" t="s">
        <v>721</v>
      </c>
    </row>
    <row r="472" spans="1:9">
      <c r="A472" s="1" t="s">
        <v>396</v>
      </c>
      <c r="C472" s="2">
        <v>0</v>
      </c>
      <c r="D472" s="1">
        <v>0</v>
      </c>
      <c r="H472" t="s">
        <v>804</v>
      </c>
      <c r="I472" t="s">
        <v>879</v>
      </c>
    </row>
    <row r="473" spans="1:9">
      <c r="A473" s="1" t="s">
        <v>106</v>
      </c>
      <c r="C473" s="2">
        <v>0</v>
      </c>
      <c r="D473" s="1">
        <v>0</v>
      </c>
      <c r="H473" t="s">
        <v>648</v>
      </c>
      <c r="I473" t="s">
        <v>721</v>
      </c>
    </row>
    <row r="474" spans="1:9">
      <c r="A474" s="1" t="s">
        <v>88</v>
      </c>
      <c r="C474" s="2">
        <v>0</v>
      </c>
      <c r="D474" s="1">
        <v>0</v>
      </c>
      <c r="H474" t="s">
        <v>694</v>
      </c>
      <c r="I474" t="s">
        <v>720</v>
      </c>
    </row>
    <row r="475" spans="1:9">
      <c r="A475" s="1" t="s">
        <v>531</v>
      </c>
      <c r="C475" s="2">
        <v>0</v>
      </c>
      <c r="D475" s="1">
        <v>0</v>
      </c>
      <c r="H475" t="s">
        <v>694</v>
      </c>
      <c r="I475" t="s">
        <v>829</v>
      </c>
    </row>
    <row r="476" spans="1:9">
      <c r="A476" s="1" t="s">
        <v>649</v>
      </c>
      <c r="C476" s="2">
        <v>0</v>
      </c>
      <c r="D476" s="1">
        <v>0</v>
      </c>
      <c r="H476" s="8" t="s">
        <v>154</v>
      </c>
      <c r="I476" t="s">
        <v>718</v>
      </c>
    </row>
    <row r="477" spans="1:9">
      <c r="A477" s="1" t="s">
        <v>105</v>
      </c>
      <c r="C477" s="2">
        <v>0</v>
      </c>
      <c r="D477" s="1">
        <v>0</v>
      </c>
      <c r="H477" t="s">
        <v>853</v>
      </c>
      <c r="I477" t="s">
        <v>1010</v>
      </c>
    </row>
    <row r="478" spans="1:9">
      <c r="A478" s="1" t="s">
        <v>397</v>
      </c>
      <c r="C478" s="2">
        <v>0</v>
      </c>
      <c r="D478" s="1">
        <v>0</v>
      </c>
      <c r="H478" t="s">
        <v>849</v>
      </c>
      <c r="I478" t="s">
        <v>829</v>
      </c>
    </row>
    <row r="479" spans="1:9">
      <c r="A479" s="1" t="s">
        <v>87</v>
      </c>
      <c r="C479" s="2">
        <v>0</v>
      </c>
      <c r="D479" s="1">
        <v>0</v>
      </c>
      <c r="H479" t="s">
        <v>849</v>
      </c>
      <c r="I479" t="s">
        <v>721</v>
      </c>
    </row>
    <row r="480" spans="1:9">
      <c r="A480" s="1" t="s">
        <v>650</v>
      </c>
      <c r="C480" s="2">
        <v>0</v>
      </c>
      <c r="D480" s="1">
        <v>0</v>
      </c>
      <c r="H480" t="s">
        <v>697</v>
      </c>
      <c r="I480" t="s">
        <v>938</v>
      </c>
    </row>
    <row r="481" spans="1:9">
      <c r="A481" s="1" t="s">
        <v>978</v>
      </c>
      <c r="C481" s="2">
        <v>0</v>
      </c>
      <c r="D481" s="1">
        <v>0</v>
      </c>
      <c r="H481" t="s">
        <v>696</v>
      </c>
      <c r="I481" t="s">
        <v>829</v>
      </c>
    </row>
    <row r="482" spans="1:9">
      <c r="A482" s="1" t="s">
        <v>530</v>
      </c>
      <c r="C482" s="2">
        <v>0</v>
      </c>
      <c r="D482" s="1">
        <v>0</v>
      </c>
      <c r="H482" t="s">
        <v>696</v>
      </c>
      <c r="I482" t="s">
        <v>876</v>
      </c>
    </row>
    <row r="483" spans="1:9">
      <c r="A483" s="1" t="s">
        <v>512</v>
      </c>
      <c r="C483" s="2">
        <v>0</v>
      </c>
      <c r="D483" s="1">
        <v>0</v>
      </c>
      <c r="H483" t="s">
        <v>646</v>
      </c>
      <c r="I483" t="s">
        <v>879</v>
      </c>
    </row>
    <row r="484" spans="1:9">
      <c r="A484" s="1" t="s">
        <v>513</v>
      </c>
      <c r="C484" s="2">
        <v>0</v>
      </c>
      <c r="D484" s="1">
        <v>0</v>
      </c>
      <c r="H484" t="s">
        <v>651</v>
      </c>
      <c r="I484" t="s">
        <v>1010</v>
      </c>
    </row>
    <row r="485" spans="1:9">
      <c r="A485" s="1" t="s">
        <v>527</v>
      </c>
      <c r="C485" s="2">
        <v>0</v>
      </c>
      <c r="D485" s="1">
        <v>0</v>
      </c>
      <c r="H485" t="s">
        <v>651</v>
      </c>
      <c r="I485" t="s">
        <v>734</v>
      </c>
    </row>
    <row r="486" spans="1:9">
      <c r="A486" s="1" t="s">
        <v>367</v>
      </c>
      <c r="C486" s="2">
        <v>0</v>
      </c>
      <c r="D486" s="1">
        <v>0</v>
      </c>
      <c r="H486" t="s">
        <v>800</v>
      </c>
      <c r="I486" t="s">
        <v>721</v>
      </c>
    </row>
    <row r="487" spans="1:9">
      <c r="A487" s="1" t="s">
        <v>528</v>
      </c>
      <c r="C487" s="2">
        <v>0</v>
      </c>
      <c r="D487" s="1">
        <v>0</v>
      </c>
      <c r="H487" t="s">
        <v>852</v>
      </c>
      <c r="I487" t="s">
        <v>721</v>
      </c>
    </row>
    <row r="488" spans="1:9">
      <c r="A488" s="1" t="s">
        <v>529</v>
      </c>
      <c r="C488" s="2">
        <v>0</v>
      </c>
      <c r="D488" s="1">
        <v>0</v>
      </c>
      <c r="H488" t="s">
        <v>815</v>
      </c>
      <c r="I488" t="s">
        <v>879</v>
      </c>
    </row>
    <row r="489" spans="1:9">
      <c r="A489" s="1" t="s">
        <v>352</v>
      </c>
      <c r="C489" s="2">
        <v>0</v>
      </c>
      <c r="D489" s="1">
        <v>0</v>
      </c>
      <c r="H489" t="s">
        <v>697</v>
      </c>
      <c r="I489" t="s">
        <v>1010</v>
      </c>
    </row>
    <row r="490" spans="1:9">
      <c r="A490" s="1" t="s">
        <v>509</v>
      </c>
      <c r="C490" s="2">
        <v>0</v>
      </c>
      <c r="D490" s="1">
        <v>0</v>
      </c>
      <c r="H490" t="s">
        <v>697</v>
      </c>
      <c r="I490" t="s">
        <v>876</v>
      </c>
    </row>
    <row r="491" spans="1:9">
      <c r="A491" s="1" t="s">
        <v>818</v>
      </c>
      <c r="C491" s="2">
        <v>0</v>
      </c>
      <c r="D491" s="1">
        <v>0</v>
      </c>
      <c r="H491" t="s">
        <v>816</v>
      </c>
      <c r="I491" t="s">
        <v>829</v>
      </c>
    </row>
    <row r="492" spans="1:9">
      <c r="A492" s="1" t="s">
        <v>379</v>
      </c>
      <c r="C492" s="2">
        <v>0</v>
      </c>
      <c r="D492" s="1">
        <v>0</v>
      </c>
      <c r="H492" t="s">
        <v>849</v>
      </c>
      <c r="I492" t="s">
        <v>829</v>
      </c>
    </row>
    <row r="493" spans="1:9">
      <c r="A493" s="1" t="s">
        <v>670</v>
      </c>
      <c r="C493" s="2">
        <v>0</v>
      </c>
      <c r="D493" s="1">
        <v>0</v>
      </c>
      <c r="H493" t="s">
        <v>694</v>
      </c>
      <c r="I493" t="s">
        <v>817</v>
      </c>
    </row>
    <row r="494" spans="1:9">
      <c r="A494" s="1" t="s">
        <v>62</v>
      </c>
      <c r="C494" s="2">
        <v>0</v>
      </c>
      <c r="D494" s="1">
        <v>0</v>
      </c>
      <c r="H494" t="s">
        <v>819</v>
      </c>
      <c r="I494" t="s">
        <v>879</v>
      </c>
    </row>
    <row r="495" spans="1:9">
      <c r="A495" s="1" t="s">
        <v>35</v>
      </c>
      <c r="C495" s="2">
        <v>0</v>
      </c>
      <c r="D495" s="1">
        <v>0</v>
      </c>
      <c r="H495" t="s">
        <v>820</v>
      </c>
      <c r="I495" t="s">
        <v>879</v>
      </c>
    </row>
    <row r="496" spans="1:9">
      <c r="A496" s="1" t="s">
        <v>380</v>
      </c>
      <c r="C496" s="2">
        <v>0</v>
      </c>
      <c r="D496" s="1">
        <v>0</v>
      </c>
      <c r="H496" t="s">
        <v>821</v>
      </c>
      <c r="I496" t="s">
        <v>879</v>
      </c>
    </row>
    <row r="497" spans="1:9">
      <c r="A497" s="1" t="s">
        <v>505</v>
      </c>
      <c r="C497" s="2">
        <v>0</v>
      </c>
      <c r="D497" s="1">
        <v>0</v>
      </c>
      <c r="H497" t="s">
        <v>822</v>
      </c>
      <c r="I497" t="s">
        <v>876</v>
      </c>
    </row>
    <row r="498" spans="1:9">
      <c r="A498" s="1" t="s">
        <v>823</v>
      </c>
      <c r="C498" s="2">
        <v>0</v>
      </c>
      <c r="D498" s="1">
        <v>0</v>
      </c>
      <c r="H498" s="8" t="s">
        <v>154</v>
      </c>
      <c r="I498" t="s">
        <v>721</v>
      </c>
    </row>
    <row r="499" spans="1:9">
      <c r="A499" s="1" t="s">
        <v>90</v>
      </c>
      <c r="C499" s="2">
        <v>0</v>
      </c>
      <c r="D499" s="1">
        <v>0</v>
      </c>
      <c r="H499" t="s">
        <v>852</v>
      </c>
      <c r="I499" t="s">
        <v>879</v>
      </c>
    </row>
    <row r="500" spans="1:9">
      <c r="A500" s="1" t="s">
        <v>89</v>
      </c>
      <c r="C500" s="2">
        <v>0</v>
      </c>
      <c r="D500" s="1">
        <v>0</v>
      </c>
      <c r="H500" t="s">
        <v>699</v>
      </c>
      <c r="I500" t="s">
        <v>879</v>
      </c>
    </row>
    <row r="501" spans="1:9">
      <c r="A501" s="1"/>
      <c r="C501" s="2"/>
      <c r="D501" s="1"/>
    </row>
    <row r="502" spans="1:9">
      <c r="A502" s="1" t="s">
        <v>729</v>
      </c>
      <c r="C502" s="3"/>
    </row>
    <row r="503" spans="1:9">
      <c r="A503" s="4"/>
      <c r="B503" s="4" t="s">
        <v>931</v>
      </c>
      <c r="C503" s="4" t="s">
        <v>932</v>
      </c>
      <c r="D503" s="9" t="s">
        <v>23</v>
      </c>
      <c r="E503" s="4" t="s">
        <v>933</v>
      </c>
    </row>
    <row r="504" spans="1:9">
      <c r="A504" s="4" t="s">
        <v>934</v>
      </c>
      <c r="B504" s="4">
        <f>ROWS(D4:D24)</f>
        <v>21</v>
      </c>
      <c r="C504" s="4">
        <f>ROWS(D27:D35)+ROWS(D38:D44)+ROWS(D47:D50)</f>
        <v>20</v>
      </c>
      <c r="E504" s="4">
        <f>SUM(B504:C504)</f>
        <v>41</v>
      </c>
    </row>
    <row r="505" spans="1:9">
      <c r="A505" s="4"/>
      <c r="B505" s="4">
        <f>SUM(D4:D24)</f>
        <v>75</v>
      </c>
      <c r="C505" s="4">
        <f>SUM(D27:D35)+SUM(D38:D44)+SUM(D47:D50)</f>
        <v>62</v>
      </c>
      <c r="E505" s="4">
        <f>B505+C505</f>
        <v>137</v>
      </c>
    </row>
    <row r="506" spans="1:9">
      <c r="A506" s="4" t="s">
        <v>485</v>
      </c>
      <c r="B506" s="4">
        <f>ROWS(D54:D68)</f>
        <v>15</v>
      </c>
      <c r="C506" s="4">
        <f>ROWS(D71:D75)+ROWS(D78:D91)+ROWS(D94:D99)+ROWS(D102:D102)</f>
        <v>26</v>
      </c>
      <c r="E506" s="4">
        <f>SUM(B506:C506)</f>
        <v>41</v>
      </c>
    </row>
    <row r="507" spans="1:9">
      <c r="A507" s="4"/>
      <c r="B507" s="4">
        <f>SUM(D54:D68)</f>
        <v>53</v>
      </c>
      <c r="C507" s="4">
        <f>SUM(D71:D75)+SUM(D78:D91)+SUM(D94:D99)+SUM(D102:D102)</f>
        <v>64</v>
      </c>
      <c r="E507" s="4">
        <f>B507+C507</f>
        <v>117</v>
      </c>
    </row>
    <row r="508" spans="1:9">
      <c r="A508" s="4" t="s">
        <v>486</v>
      </c>
      <c r="B508" s="4">
        <f>ROWS(D106:D128)</f>
        <v>23</v>
      </c>
      <c r="C508" s="4">
        <f>ROWS(D131:D133)+ROWS(D136:D141)+ROWS(D144:D152)</f>
        <v>18</v>
      </c>
      <c r="E508" s="4">
        <f>SUM(B508:C508)</f>
        <v>41</v>
      </c>
    </row>
    <row r="509" spans="1:9">
      <c r="A509" s="4"/>
      <c r="B509" s="4">
        <f>SUM(D106:D128)</f>
        <v>72</v>
      </c>
      <c r="C509" s="4">
        <f>SUM(D131:D133)+SUM(D136:D141)+SUM(D144:D152)</f>
        <v>58</v>
      </c>
      <c r="E509" s="4">
        <f>B509+C509</f>
        <v>130</v>
      </c>
    </row>
    <row r="510" spans="1:9">
      <c r="A510" s="4" t="s">
        <v>487</v>
      </c>
      <c r="B510" s="4">
        <f>ROWS(D156:D178)</f>
        <v>23</v>
      </c>
      <c r="C510" s="4">
        <f>ROWS(D181:D183)+ROWS(D186:D194)+ROWS(D197:D202)</f>
        <v>18</v>
      </c>
      <c r="E510" s="4">
        <f>SUM(B510:C510)</f>
        <v>41</v>
      </c>
    </row>
    <row r="511" spans="1:9">
      <c r="A511" s="4"/>
      <c r="B511" s="4">
        <f>SUM(D156:D178)</f>
        <v>75</v>
      </c>
      <c r="C511" s="4">
        <f>SUM(D181:D183)+SUM(D186:D194)+SUM(D197:D202)</f>
        <v>52</v>
      </c>
      <c r="E511" s="4">
        <f>B511+C511</f>
        <v>127</v>
      </c>
    </row>
    <row r="512" spans="1:9">
      <c r="A512" s="4" t="s">
        <v>488</v>
      </c>
      <c r="B512" s="4">
        <f>ROWS(D206:D230)</f>
        <v>25</v>
      </c>
      <c r="C512" s="4">
        <f>ROWS(D233:D235)+ROWS(D238:D242)+ROWS(D245:D252)</f>
        <v>16</v>
      </c>
      <c r="E512" s="4">
        <f>SUM(B512:C512)</f>
        <v>41</v>
      </c>
    </row>
    <row r="513" spans="1:10">
      <c r="A513" s="4"/>
      <c r="B513" s="4">
        <f>SUM(D205:D230)</f>
        <v>87</v>
      </c>
      <c r="C513" s="4">
        <f>SUM(D233:D235)+SUM(D238:D242)+SUM(D245:D252)</f>
        <v>48</v>
      </c>
      <c r="E513" s="4">
        <f>B513+C513</f>
        <v>135</v>
      </c>
    </row>
    <row r="514" spans="1:10">
      <c r="A514" s="4" t="s">
        <v>1002</v>
      </c>
      <c r="B514" s="4">
        <f>ROWS(D256:D340)</f>
        <v>85</v>
      </c>
      <c r="C514" s="4">
        <f>ROWS(D343:D357)+ROWS(D360:D393)+ROWS(D396:D419)+ROWS(D422:D423)</f>
        <v>75</v>
      </c>
      <c r="E514" s="4">
        <f>SUM(B514:C514)</f>
        <v>160</v>
      </c>
    </row>
    <row r="515" spans="1:10">
      <c r="A515" s="4"/>
      <c r="B515" s="4">
        <f>SUM(D256:D340)</f>
        <v>317</v>
      </c>
      <c r="C515" s="4">
        <f>SUM(D343:D357)+SUM(D360:D393)+SUM(D396:D419)+SUM(D422:D423)</f>
        <v>257</v>
      </c>
      <c r="E515" s="4">
        <f>B515+C515</f>
        <v>574</v>
      </c>
    </row>
    <row r="516" spans="1:10">
      <c r="A516" s="4" t="s">
        <v>935</v>
      </c>
      <c r="B516" s="4">
        <f>ROWS(D427:D430)</f>
        <v>4</v>
      </c>
      <c r="C516" s="4">
        <f>ROWS(D433:D457)</f>
        <v>25</v>
      </c>
      <c r="D516" s="4">
        <f>ROWS(D460:D500)</f>
        <v>41</v>
      </c>
      <c r="E516" s="4">
        <f>SUM(B516:C516)</f>
        <v>29</v>
      </c>
    </row>
    <row r="517" spans="1:10">
      <c r="A517" s="4"/>
      <c r="B517" s="4">
        <v>14</v>
      </c>
      <c r="C517" s="4">
        <f>SUM(D433:D457)</f>
        <v>60</v>
      </c>
      <c r="E517" s="4">
        <f>B517+C517</f>
        <v>74</v>
      </c>
    </row>
    <row r="518" spans="1:10">
      <c r="A518" s="4" t="s">
        <v>25</v>
      </c>
      <c r="B518" s="4">
        <f>B504+B506+B508+B510+B512+B514+B516</f>
        <v>196</v>
      </c>
      <c r="C518" s="4">
        <f>C504+C506+C508+C510+C512+C514+C516+D516</f>
        <v>239</v>
      </c>
      <c r="D518" s="9">
        <f>D504+D506+D508+D510+D512+D514+D516</f>
        <v>41</v>
      </c>
      <c r="E518" s="4">
        <f>SUM(B518:C518)</f>
        <v>435</v>
      </c>
    </row>
    <row r="519" spans="1:10" s="9" customFormat="1">
      <c r="A519" s="4" t="s">
        <v>24</v>
      </c>
      <c r="B519" s="4">
        <f>B505+B507+B509+B511+B513+B515+B517</f>
        <v>693</v>
      </c>
      <c r="C519" s="4">
        <f>C505+C507+C509+C511+C513+C515+C517+D517</f>
        <v>601</v>
      </c>
      <c r="D519" s="9">
        <f>D505+D507+D509+D511+D513+D515+D517</f>
        <v>0</v>
      </c>
      <c r="E519" s="9">
        <f>SUM(B519:D519)</f>
        <v>1294</v>
      </c>
    </row>
    <row r="520" spans="1:10" s="9" customFormat="1">
      <c r="A520" s="4" t="s">
        <v>26</v>
      </c>
      <c r="B520" s="4"/>
      <c r="C520" s="4"/>
      <c r="E520" s="9">
        <f>E519/E518</f>
        <v>2.9747126436781608</v>
      </c>
    </row>
    <row r="522" spans="1:10">
      <c r="A522" s="9" t="s">
        <v>1049</v>
      </c>
      <c r="B522" s="9"/>
      <c r="C522" s="9"/>
      <c r="D522" s="9"/>
      <c r="E522" s="9"/>
      <c r="F522" s="9"/>
      <c r="G522" s="9"/>
      <c r="H522" s="9"/>
      <c r="I522" s="9"/>
      <c r="J522" s="9"/>
    </row>
    <row r="523" spans="1:10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>
      <c r="A524" s="9" t="s">
        <v>478</v>
      </c>
      <c r="B524" s="9" t="s">
        <v>484</v>
      </c>
      <c r="C524" s="9" t="s">
        <v>485</v>
      </c>
      <c r="D524" s="9" t="s">
        <v>486</v>
      </c>
      <c r="E524" s="9" t="s">
        <v>487</v>
      </c>
      <c r="F524" s="9" t="s">
        <v>488</v>
      </c>
      <c r="G524" s="9" t="s">
        <v>489</v>
      </c>
      <c r="H524" s="9" t="s">
        <v>1050</v>
      </c>
      <c r="I524" s="9" t="s">
        <v>999</v>
      </c>
      <c r="J524" s="9" t="s">
        <v>933</v>
      </c>
    </row>
    <row r="525" spans="1:10">
      <c r="A525" s="9">
        <v>0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1</v>
      </c>
      <c r="I525">
        <f>ROWS(D460:D500)</f>
        <v>41</v>
      </c>
      <c r="J525" s="9">
        <f>SUM(B525:I525)</f>
        <v>42</v>
      </c>
    </row>
    <row r="526" spans="1:10">
      <c r="A526" s="9">
        <v>1</v>
      </c>
      <c r="B526">
        <v>7</v>
      </c>
      <c r="C526">
        <v>7</v>
      </c>
      <c r="D526">
        <v>6</v>
      </c>
      <c r="E526">
        <v>7</v>
      </c>
      <c r="F526">
        <v>10</v>
      </c>
      <c r="G526">
        <v>7</v>
      </c>
      <c r="H526">
        <v>3</v>
      </c>
      <c r="J526" s="9">
        <f t="shared" ref="J526:J534" si="0">SUM(B526:I526)</f>
        <v>47</v>
      </c>
    </row>
    <row r="527" spans="1:10">
      <c r="A527" s="9">
        <v>2</v>
      </c>
      <c r="B527">
        <v>9</v>
      </c>
      <c r="C527">
        <v>14</v>
      </c>
      <c r="D527">
        <v>8</v>
      </c>
      <c r="E527">
        <v>10</v>
      </c>
      <c r="F527">
        <v>7</v>
      </c>
      <c r="G527">
        <v>37</v>
      </c>
      <c r="H527">
        <v>14</v>
      </c>
      <c r="J527" s="9">
        <f t="shared" si="0"/>
        <v>99</v>
      </c>
    </row>
    <row r="528" spans="1:10">
      <c r="A528" s="9">
        <v>3</v>
      </c>
      <c r="B528">
        <v>9</v>
      </c>
      <c r="C528">
        <v>7</v>
      </c>
      <c r="D528">
        <v>11</v>
      </c>
      <c r="E528">
        <v>9</v>
      </c>
      <c r="F528">
        <v>8</v>
      </c>
      <c r="G528">
        <v>43</v>
      </c>
      <c r="H528">
        <v>4</v>
      </c>
      <c r="J528" s="9">
        <f t="shared" si="0"/>
        <v>91</v>
      </c>
    </row>
    <row r="529" spans="1:10">
      <c r="A529" s="9">
        <v>4</v>
      </c>
      <c r="B529">
        <v>6</v>
      </c>
      <c r="C529">
        <v>7</v>
      </c>
      <c r="D529">
        <v>9</v>
      </c>
      <c r="E529">
        <v>8</v>
      </c>
      <c r="F529">
        <v>6</v>
      </c>
      <c r="G529">
        <v>30</v>
      </c>
      <c r="H529">
        <v>5</v>
      </c>
      <c r="J529" s="9">
        <f t="shared" si="0"/>
        <v>71</v>
      </c>
    </row>
    <row r="530" spans="1:10">
      <c r="A530" s="9">
        <v>5</v>
      </c>
      <c r="B530">
        <v>4</v>
      </c>
      <c r="C530">
        <v>3</v>
      </c>
      <c r="D530">
        <v>4</v>
      </c>
      <c r="E530">
        <v>4</v>
      </c>
      <c r="F530">
        <v>4</v>
      </c>
      <c r="G530">
        <v>21</v>
      </c>
      <c r="H530">
        <v>1</v>
      </c>
      <c r="J530" s="9">
        <f t="shared" si="0"/>
        <v>41</v>
      </c>
    </row>
    <row r="531" spans="1:10">
      <c r="A531" s="9">
        <v>6</v>
      </c>
      <c r="B531">
        <v>3</v>
      </c>
      <c r="C531">
        <v>3</v>
      </c>
      <c r="D531">
        <v>2</v>
      </c>
      <c r="E531">
        <v>1</v>
      </c>
      <c r="F531">
        <v>1</v>
      </c>
      <c r="G531">
        <v>16</v>
      </c>
      <c r="H531">
        <v>1</v>
      </c>
      <c r="J531" s="9">
        <f t="shared" si="0"/>
        <v>27</v>
      </c>
    </row>
    <row r="532" spans="1:10">
      <c r="A532" s="9">
        <v>7</v>
      </c>
      <c r="B532">
        <v>2</v>
      </c>
      <c r="C532">
        <v>0</v>
      </c>
      <c r="D532">
        <v>1</v>
      </c>
      <c r="E532">
        <v>1</v>
      </c>
      <c r="F532">
        <v>4</v>
      </c>
      <c r="G532">
        <v>5</v>
      </c>
      <c r="H532">
        <v>0</v>
      </c>
      <c r="J532" s="9">
        <f t="shared" si="0"/>
        <v>13</v>
      </c>
    </row>
    <row r="533" spans="1:10" s="9" customFormat="1">
      <c r="A533" s="9">
        <v>8</v>
      </c>
      <c r="B533" s="9">
        <v>0</v>
      </c>
      <c r="C533" s="9">
        <v>0</v>
      </c>
      <c r="D533" s="9">
        <v>0</v>
      </c>
      <c r="E533" s="9">
        <v>1</v>
      </c>
      <c r="F533" s="9">
        <v>0</v>
      </c>
      <c r="G533" s="9">
        <v>1</v>
      </c>
      <c r="H533" s="9">
        <v>0</v>
      </c>
      <c r="J533" s="9">
        <f t="shared" ref="J533" si="1">SUM(B533:I533)</f>
        <v>2</v>
      </c>
    </row>
    <row r="534" spans="1:10">
      <c r="A534" s="9">
        <v>9</v>
      </c>
      <c r="B534">
        <v>1</v>
      </c>
      <c r="C534">
        <v>0</v>
      </c>
      <c r="D534">
        <v>0</v>
      </c>
      <c r="E534">
        <v>0</v>
      </c>
      <c r="F534">
        <v>1</v>
      </c>
      <c r="G534">
        <v>0</v>
      </c>
      <c r="H534">
        <v>0</v>
      </c>
      <c r="J534" s="9">
        <f t="shared" si="0"/>
        <v>2</v>
      </c>
    </row>
    <row r="535" spans="1:10">
      <c r="J535" s="9"/>
    </row>
    <row r="536" spans="1:10">
      <c r="A536" s="9" t="s">
        <v>1000</v>
      </c>
      <c r="B536" s="9">
        <f t="shared" ref="B536:H536" si="2">SUM(B525:B534)</f>
        <v>41</v>
      </c>
      <c r="C536" s="9">
        <f t="shared" si="2"/>
        <v>41</v>
      </c>
      <c r="D536" s="9">
        <f t="shared" si="2"/>
        <v>41</v>
      </c>
      <c r="E536" s="9">
        <f t="shared" si="2"/>
        <v>41</v>
      </c>
      <c r="F536" s="9">
        <f>SUM(F526:F534)</f>
        <v>41</v>
      </c>
      <c r="G536" s="9">
        <f t="shared" si="2"/>
        <v>160</v>
      </c>
      <c r="H536" s="9">
        <f t="shared" si="2"/>
        <v>29</v>
      </c>
      <c r="I536">
        <f>SUM(I525:I534)</f>
        <v>41</v>
      </c>
      <c r="J536" s="9">
        <f>SUM(J525:J534)</f>
        <v>435</v>
      </c>
    </row>
    <row r="537" spans="1:10">
      <c r="A537" s="9" t="s">
        <v>1001</v>
      </c>
      <c r="B537" s="9">
        <f t="shared" ref="B537:E537" si="3">B526+B527*2+B528*3+B529*4+B530*5+B531*6+B532*7+B533*8+B534*9</f>
        <v>137</v>
      </c>
      <c r="C537" s="9">
        <f t="shared" si="3"/>
        <v>117</v>
      </c>
      <c r="D537" s="9">
        <f t="shared" si="3"/>
        <v>130</v>
      </c>
      <c r="E537" s="9">
        <f t="shared" si="3"/>
        <v>127</v>
      </c>
      <c r="F537" s="9">
        <f>F526+F527*2+F528*3+F529*4+F530*5+F531*6+F532*7+F533*8+F534*9</f>
        <v>135</v>
      </c>
      <c r="G537" s="9">
        <f t="shared" ref="G537:I537" si="4">G526+G527*2+G528*3+G529*4+G530*5+G531*6+G532*7+G533*8+G534*9</f>
        <v>574</v>
      </c>
      <c r="H537" s="9">
        <f t="shared" si="4"/>
        <v>74</v>
      </c>
      <c r="I537" s="9">
        <f t="shared" si="4"/>
        <v>0</v>
      </c>
      <c r="J537" s="9">
        <f>SUM(B537:I537)</f>
        <v>1294</v>
      </c>
    </row>
    <row r="538" spans="1:10">
      <c r="A538" s="9" t="s">
        <v>22</v>
      </c>
      <c r="J538">
        <f>J537/J536</f>
        <v>2.9747126436781608</v>
      </c>
    </row>
  </sheetData>
  <sortState ref="A370:XFD409">
    <sortCondition ref="D370:D409"/>
    <sortCondition ref="A370:A409"/>
  </sortState>
  <mergeCells count="3">
    <mergeCell ref="A418:B418"/>
    <mergeCell ref="A380:B380"/>
    <mergeCell ref="A293:B293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23"/>
  <sheetViews>
    <sheetView view="pageLayout" workbookViewId="0">
      <selection activeCell="B15" sqref="B15"/>
    </sheetView>
  </sheetViews>
  <sheetFormatPr baseColWidth="10" defaultRowHeight="13"/>
  <sheetData>
    <row r="1" spans="1:1">
      <c r="A1" t="s">
        <v>730</v>
      </c>
    </row>
    <row r="2" spans="1:1">
      <c r="A2" t="s">
        <v>906</v>
      </c>
    </row>
    <row r="3" spans="1:1">
      <c r="A3" s="5" t="s">
        <v>731</v>
      </c>
    </row>
    <row r="4" spans="1:1">
      <c r="A4" s="5" t="s">
        <v>907</v>
      </c>
    </row>
    <row r="5" spans="1:1">
      <c r="A5" s="5" t="s">
        <v>904</v>
      </c>
    </row>
    <row r="6" spans="1:1">
      <c r="A6" s="5" t="s">
        <v>1020</v>
      </c>
    </row>
    <row r="7" spans="1:1">
      <c r="A7" s="5" t="s">
        <v>908</v>
      </c>
    </row>
    <row r="8" spans="1:1">
      <c r="A8" s="5" t="s">
        <v>905</v>
      </c>
    </row>
    <row r="9" spans="1:1">
      <c r="A9" s="5" t="s">
        <v>1054</v>
      </c>
    </row>
    <row r="10" spans="1:1">
      <c r="A10" s="5" t="s">
        <v>1017</v>
      </c>
    </row>
    <row r="11" spans="1:1">
      <c r="A11" s="5" t="s">
        <v>1016</v>
      </c>
    </row>
    <row r="12" spans="1:1">
      <c r="A12" s="5" t="s">
        <v>984</v>
      </c>
    </row>
    <row r="13" spans="1:1">
      <c r="A13" s="5" t="s">
        <v>1051</v>
      </c>
    </row>
    <row r="14" spans="1:1">
      <c r="A14" s="5" t="s">
        <v>983</v>
      </c>
    </row>
    <row r="15" spans="1:1">
      <c r="A15" s="5" t="s">
        <v>98</v>
      </c>
    </row>
    <row r="16" spans="1:1">
      <c r="A16" s="5" t="s">
        <v>1019</v>
      </c>
    </row>
    <row r="17" spans="1:1">
      <c r="A17" t="s">
        <v>951</v>
      </c>
    </row>
    <row r="18" spans="1:1">
      <c r="A18" t="s">
        <v>1053</v>
      </c>
    </row>
    <row r="19" spans="1:1">
      <c r="A19" t="s">
        <v>1052</v>
      </c>
    </row>
    <row r="20" spans="1:1">
      <c r="A20" t="s">
        <v>1018</v>
      </c>
    </row>
    <row r="21" spans="1:1">
      <c r="A21" s="5" t="s">
        <v>725</v>
      </c>
    </row>
    <row r="22" spans="1:1">
      <c r="A22" s="5" t="s">
        <v>982</v>
      </c>
    </row>
    <row r="23" spans="1:1">
      <c r="A23" s="5" t="s">
        <v>985</v>
      </c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Cards</vt:lpstr>
      <vt:lpstr>Tokens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Dubuc</dc:creator>
  <cp:lastModifiedBy>Martin Dubuc</cp:lastModifiedBy>
  <dcterms:created xsi:type="dcterms:W3CDTF">2018-11-04T23:09:13Z</dcterms:created>
  <dcterms:modified xsi:type="dcterms:W3CDTF">2018-12-23T04:38:30Z</dcterms:modified>
</cp:coreProperties>
</file>